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10.ЦСтатьи" sheetId="1" r:id="rId1"/>
  </sheets>
  <externalReferences>
    <externalReference r:id="rId2"/>
  </externalReferences>
  <definedNames>
    <definedName name="_xlnm._FilterDatabase" localSheetId="0" hidden="1">'10.ЦСтатьи'!$A$11:$K$1194</definedName>
    <definedName name="_xlnm.Print_Area" localSheetId="0">'10.ЦСтатьи'!$A$1:$K$1194</definedName>
  </definedNames>
  <calcPr calcId="145621"/>
</workbook>
</file>

<file path=xl/calcChain.xml><?xml version="1.0" encoding="utf-8"?>
<calcChain xmlns="http://schemas.openxmlformats.org/spreadsheetml/2006/main">
  <c r="K1193" i="1" l="1"/>
  <c r="K1192" i="1" s="1"/>
  <c r="K1191" i="1" s="1"/>
  <c r="K1190" i="1" s="1"/>
  <c r="J1193" i="1"/>
  <c r="J1192" i="1" s="1"/>
  <c r="J1191" i="1" s="1"/>
  <c r="J1190" i="1" s="1"/>
  <c r="I1193" i="1"/>
  <c r="H1193" i="1"/>
  <c r="H1192" i="1" s="1"/>
  <c r="H1191" i="1" s="1"/>
  <c r="H1190" i="1" s="1"/>
  <c r="G1193" i="1"/>
  <c r="G1192" i="1" s="1"/>
  <c r="G1191" i="1" s="1"/>
  <c r="G1190" i="1" s="1"/>
  <c r="F1193" i="1"/>
  <c r="F1192" i="1" s="1"/>
  <c r="F1191" i="1" s="1"/>
  <c r="F1190" i="1" s="1"/>
  <c r="I1192" i="1"/>
  <c r="I1191" i="1" s="1"/>
  <c r="I1190" i="1" s="1"/>
  <c r="K1189" i="1"/>
  <c r="K1188" i="1" s="1"/>
  <c r="K1187" i="1" s="1"/>
  <c r="K1186" i="1" s="1"/>
  <c r="J1189" i="1"/>
  <c r="J1188" i="1" s="1"/>
  <c r="J1187" i="1" s="1"/>
  <c r="J1186" i="1" s="1"/>
  <c r="I1189" i="1"/>
  <c r="H1189" i="1"/>
  <c r="H1188" i="1" s="1"/>
  <c r="H1187" i="1" s="1"/>
  <c r="H1186" i="1" s="1"/>
  <c r="G1189" i="1"/>
  <c r="G1188" i="1" s="1"/>
  <c r="G1187" i="1" s="1"/>
  <c r="G1186" i="1" s="1"/>
  <c r="F1189" i="1"/>
  <c r="F1188" i="1" s="1"/>
  <c r="F1187" i="1" s="1"/>
  <c r="F1186" i="1" s="1"/>
  <c r="I1188" i="1"/>
  <c r="I1187" i="1" s="1"/>
  <c r="I1186" i="1" s="1"/>
  <c r="K1185" i="1"/>
  <c r="K1184" i="1" s="1"/>
  <c r="J1185" i="1"/>
  <c r="J1184" i="1" s="1"/>
  <c r="I1185" i="1"/>
  <c r="I1184" i="1" s="1"/>
  <c r="H1185" i="1"/>
  <c r="H1184" i="1" s="1"/>
  <c r="G1185" i="1"/>
  <c r="G1184" i="1" s="1"/>
  <c r="F1185" i="1"/>
  <c r="F1184" i="1" s="1"/>
  <c r="K1183" i="1"/>
  <c r="K1182" i="1" s="1"/>
  <c r="J1183" i="1"/>
  <c r="J1182" i="1" s="1"/>
  <c r="I1183" i="1"/>
  <c r="I1182" i="1" s="1"/>
  <c r="H1183" i="1"/>
  <c r="H1182" i="1" s="1"/>
  <c r="G1183" i="1"/>
  <c r="G1182" i="1" s="1"/>
  <c r="F1183" i="1"/>
  <c r="F1182" i="1" s="1"/>
  <c r="K1181" i="1"/>
  <c r="K1180" i="1" s="1"/>
  <c r="J1181" i="1"/>
  <c r="J1180" i="1" s="1"/>
  <c r="I1181" i="1"/>
  <c r="I1180" i="1" s="1"/>
  <c r="H1181" i="1"/>
  <c r="H1180" i="1" s="1"/>
  <c r="G1181" i="1"/>
  <c r="G1180" i="1" s="1"/>
  <c r="F1181" i="1"/>
  <c r="F1180" i="1" s="1"/>
  <c r="K1177" i="1"/>
  <c r="J1177" i="1"/>
  <c r="I1177" i="1"/>
  <c r="H1177" i="1"/>
  <c r="G1177" i="1"/>
  <c r="F1177" i="1"/>
  <c r="K1176" i="1"/>
  <c r="J1176" i="1"/>
  <c r="I1176" i="1"/>
  <c r="H1176" i="1"/>
  <c r="G1176" i="1"/>
  <c r="F1176" i="1"/>
  <c r="K1175" i="1"/>
  <c r="J1175" i="1"/>
  <c r="I1175" i="1"/>
  <c r="H1175" i="1"/>
  <c r="G1175" i="1"/>
  <c r="F1175" i="1"/>
  <c r="K1173" i="1"/>
  <c r="K1172" i="1" s="1"/>
  <c r="J1173" i="1"/>
  <c r="J1172" i="1" s="1"/>
  <c r="I1173" i="1"/>
  <c r="H1173" i="1"/>
  <c r="H1172" i="1" s="1"/>
  <c r="G1173" i="1"/>
  <c r="G1172" i="1" s="1"/>
  <c r="F1173" i="1"/>
  <c r="F1172" i="1" s="1"/>
  <c r="I1172" i="1"/>
  <c r="K1171" i="1"/>
  <c r="K1170" i="1" s="1"/>
  <c r="J1171" i="1"/>
  <c r="J1170" i="1" s="1"/>
  <c r="I1171" i="1"/>
  <c r="I1170" i="1" s="1"/>
  <c r="H1171" i="1"/>
  <c r="H1170" i="1" s="1"/>
  <c r="G1171" i="1"/>
  <c r="G1170" i="1" s="1"/>
  <c r="F1171" i="1"/>
  <c r="F1170" i="1" s="1"/>
  <c r="K1167" i="1"/>
  <c r="J1167" i="1"/>
  <c r="I1167" i="1"/>
  <c r="H1167" i="1"/>
  <c r="G1167" i="1"/>
  <c r="F1167" i="1"/>
  <c r="K1166" i="1"/>
  <c r="J1166" i="1"/>
  <c r="I1166" i="1"/>
  <c r="H1166" i="1"/>
  <c r="G1166" i="1"/>
  <c r="F1166" i="1"/>
  <c r="K1165" i="1"/>
  <c r="J1165" i="1"/>
  <c r="I1165" i="1"/>
  <c r="H1165" i="1"/>
  <c r="G1165" i="1"/>
  <c r="F1165" i="1"/>
  <c r="K1163" i="1"/>
  <c r="K1162" i="1" s="1"/>
  <c r="J1163" i="1"/>
  <c r="J1162" i="1" s="1"/>
  <c r="I1163" i="1"/>
  <c r="H1163" i="1"/>
  <c r="H1162" i="1" s="1"/>
  <c r="G1163" i="1"/>
  <c r="G1162" i="1" s="1"/>
  <c r="F1163" i="1"/>
  <c r="F1162" i="1" s="1"/>
  <c r="I1162" i="1"/>
  <c r="K1161" i="1"/>
  <c r="K1160" i="1" s="1"/>
  <c r="J1161" i="1"/>
  <c r="J1160" i="1" s="1"/>
  <c r="I1161" i="1"/>
  <c r="I1160" i="1" s="1"/>
  <c r="H1161" i="1"/>
  <c r="H1160" i="1" s="1"/>
  <c r="G1161" i="1"/>
  <c r="G1160" i="1" s="1"/>
  <c r="F1161" i="1"/>
  <c r="F1160" i="1" s="1"/>
  <c r="K1157" i="1"/>
  <c r="J1157" i="1"/>
  <c r="I1157" i="1"/>
  <c r="H1157" i="1"/>
  <c r="G1157" i="1"/>
  <c r="F1157" i="1"/>
  <c r="K1155" i="1"/>
  <c r="K1154" i="1" s="1"/>
  <c r="J1155" i="1"/>
  <c r="J1154" i="1" s="1"/>
  <c r="I1155" i="1"/>
  <c r="I1154" i="1" s="1"/>
  <c r="H1155" i="1"/>
  <c r="H1154" i="1" s="1"/>
  <c r="G1155" i="1"/>
  <c r="G1154" i="1" s="1"/>
  <c r="F1155" i="1"/>
  <c r="F1154" i="1" s="1"/>
  <c r="K1153" i="1"/>
  <c r="K1152" i="1" s="1"/>
  <c r="J1153" i="1"/>
  <c r="J1152" i="1" s="1"/>
  <c r="I1153" i="1"/>
  <c r="I1152" i="1" s="1"/>
  <c r="H1153" i="1"/>
  <c r="H1152" i="1" s="1"/>
  <c r="G1153" i="1"/>
  <c r="G1152" i="1" s="1"/>
  <c r="F1153" i="1"/>
  <c r="F1152" i="1" s="1"/>
  <c r="K1149" i="1"/>
  <c r="J1149" i="1"/>
  <c r="I1149" i="1"/>
  <c r="H1149" i="1"/>
  <c r="G1149" i="1"/>
  <c r="F1149" i="1"/>
  <c r="K1148" i="1"/>
  <c r="J1148" i="1"/>
  <c r="I1148" i="1"/>
  <c r="H1148" i="1"/>
  <c r="G1148" i="1"/>
  <c r="F1148" i="1"/>
  <c r="K1147" i="1"/>
  <c r="J1147" i="1"/>
  <c r="I1147" i="1"/>
  <c r="H1147" i="1"/>
  <c r="G1147" i="1"/>
  <c r="F1147" i="1"/>
  <c r="K1145" i="1"/>
  <c r="K1144" i="1" s="1"/>
  <c r="J1145" i="1"/>
  <c r="J1144" i="1" s="1"/>
  <c r="I1145" i="1"/>
  <c r="I1144" i="1" s="1"/>
  <c r="H1145" i="1"/>
  <c r="H1144" i="1" s="1"/>
  <c r="G1145" i="1"/>
  <c r="G1144" i="1" s="1"/>
  <c r="F1145" i="1"/>
  <c r="F1144" i="1" s="1"/>
  <c r="K1143" i="1"/>
  <c r="K1142" i="1" s="1"/>
  <c r="J1143" i="1"/>
  <c r="J1142" i="1" s="1"/>
  <c r="I1143" i="1"/>
  <c r="I1142" i="1" s="1"/>
  <c r="H1143" i="1"/>
  <c r="H1142" i="1" s="1"/>
  <c r="G1143" i="1"/>
  <c r="G1142" i="1" s="1"/>
  <c r="F1143" i="1"/>
  <c r="F1142" i="1" s="1"/>
  <c r="K1139" i="1"/>
  <c r="J1139" i="1"/>
  <c r="I1139" i="1"/>
  <c r="H1139" i="1"/>
  <c r="G1139" i="1"/>
  <c r="F1139" i="1"/>
  <c r="K1138" i="1"/>
  <c r="J1138" i="1"/>
  <c r="I1138" i="1"/>
  <c r="H1138" i="1"/>
  <c r="G1138" i="1"/>
  <c r="F1138" i="1"/>
  <c r="K1136" i="1"/>
  <c r="K1135" i="1" s="1"/>
  <c r="J1136" i="1"/>
  <c r="J1135" i="1" s="1"/>
  <c r="I1136" i="1"/>
  <c r="I1135" i="1" s="1"/>
  <c r="H1136" i="1"/>
  <c r="H1135" i="1" s="1"/>
  <c r="G1136" i="1"/>
  <c r="G1135" i="1" s="1"/>
  <c r="F1136" i="1"/>
  <c r="F1135" i="1" s="1"/>
  <c r="K1134" i="1"/>
  <c r="K1133" i="1" s="1"/>
  <c r="J1134" i="1"/>
  <c r="J1133" i="1" s="1"/>
  <c r="I1134" i="1"/>
  <c r="I1133" i="1" s="1"/>
  <c r="H1134" i="1"/>
  <c r="H1133" i="1" s="1"/>
  <c r="G1134" i="1"/>
  <c r="G1133" i="1" s="1"/>
  <c r="F1134" i="1"/>
  <c r="F1133" i="1" s="1"/>
  <c r="K1129" i="1"/>
  <c r="K1128" i="1" s="1"/>
  <c r="K1127" i="1" s="1"/>
  <c r="K1126" i="1" s="1"/>
  <c r="J1129" i="1"/>
  <c r="J1128" i="1" s="1"/>
  <c r="J1127" i="1" s="1"/>
  <c r="J1126" i="1" s="1"/>
  <c r="I1129" i="1"/>
  <c r="I1128" i="1" s="1"/>
  <c r="I1127" i="1" s="1"/>
  <c r="I1126" i="1" s="1"/>
  <c r="H1129" i="1"/>
  <c r="H1128" i="1" s="1"/>
  <c r="H1127" i="1" s="1"/>
  <c r="H1126" i="1" s="1"/>
  <c r="G1129" i="1"/>
  <c r="G1128" i="1" s="1"/>
  <c r="G1127" i="1" s="1"/>
  <c r="G1126" i="1" s="1"/>
  <c r="F1129" i="1"/>
  <c r="F1128" i="1" s="1"/>
  <c r="F1127" i="1" s="1"/>
  <c r="F1126" i="1" s="1"/>
  <c r="K1125" i="1"/>
  <c r="K1124" i="1" s="1"/>
  <c r="K1123" i="1" s="1"/>
  <c r="J1125" i="1"/>
  <c r="J1124" i="1" s="1"/>
  <c r="J1123" i="1" s="1"/>
  <c r="I1125" i="1"/>
  <c r="H1125" i="1"/>
  <c r="H1124" i="1" s="1"/>
  <c r="H1123" i="1" s="1"/>
  <c r="G1125" i="1"/>
  <c r="G1124" i="1" s="1"/>
  <c r="G1123" i="1" s="1"/>
  <c r="F1125" i="1"/>
  <c r="F1124" i="1" s="1"/>
  <c r="F1123" i="1" s="1"/>
  <c r="I1124" i="1"/>
  <c r="I1123" i="1" s="1"/>
  <c r="K1122" i="1"/>
  <c r="K1121" i="1" s="1"/>
  <c r="K1120" i="1" s="1"/>
  <c r="J1122" i="1"/>
  <c r="J1121" i="1" s="1"/>
  <c r="J1120" i="1" s="1"/>
  <c r="I1122" i="1"/>
  <c r="I1121" i="1" s="1"/>
  <c r="I1120" i="1" s="1"/>
  <c r="H1122" i="1"/>
  <c r="H1121" i="1" s="1"/>
  <c r="H1120" i="1" s="1"/>
  <c r="G1122" i="1"/>
  <c r="G1121" i="1" s="1"/>
  <c r="G1120" i="1" s="1"/>
  <c r="F1122" i="1"/>
  <c r="F1121" i="1" s="1"/>
  <c r="F1120" i="1" s="1"/>
  <c r="K1118" i="1"/>
  <c r="K1117" i="1" s="1"/>
  <c r="K1116" i="1" s="1"/>
  <c r="K1115" i="1" s="1"/>
  <c r="J1118" i="1"/>
  <c r="J1117" i="1" s="1"/>
  <c r="J1116" i="1" s="1"/>
  <c r="J1115" i="1" s="1"/>
  <c r="I1118" i="1"/>
  <c r="I1117" i="1" s="1"/>
  <c r="I1116" i="1" s="1"/>
  <c r="I1115" i="1" s="1"/>
  <c r="H1118" i="1"/>
  <c r="H1117" i="1" s="1"/>
  <c r="H1116" i="1" s="1"/>
  <c r="H1115" i="1" s="1"/>
  <c r="G1118" i="1"/>
  <c r="G1117" i="1" s="1"/>
  <c r="G1116" i="1" s="1"/>
  <c r="G1115" i="1" s="1"/>
  <c r="F1118" i="1"/>
  <c r="F1117" i="1" s="1"/>
  <c r="F1116" i="1" s="1"/>
  <c r="F1115" i="1" s="1"/>
  <c r="K1113" i="1"/>
  <c r="K1112" i="1" s="1"/>
  <c r="K1111" i="1" s="1"/>
  <c r="K1110" i="1" s="1"/>
  <c r="J1113" i="1"/>
  <c r="J1112" i="1" s="1"/>
  <c r="J1111" i="1" s="1"/>
  <c r="J1110" i="1" s="1"/>
  <c r="I1113" i="1"/>
  <c r="H1113" i="1"/>
  <c r="H1112" i="1" s="1"/>
  <c r="H1111" i="1" s="1"/>
  <c r="H1110" i="1" s="1"/>
  <c r="G1113" i="1"/>
  <c r="G1112" i="1" s="1"/>
  <c r="G1111" i="1" s="1"/>
  <c r="G1110" i="1" s="1"/>
  <c r="F1113" i="1"/>
  <c r="F1112" i="1" s="1"/>
  <c r="F1111" i="1" s="1"/>
  <c r="F1110" i="1" s="1"/>
  <c r="I1112" i="1"/>
  <c r="I1111" i="1" s="1"/>
  <c r="I1110" i="1" s="1"/>
  <c r="K1109" i="1"/>
  <c r="K1108" i="1" s="1"/>
  <c r="K1107" i="1" s="1"/>
  <c r="K1106" i="1" s="1"/>
  <c r="J1109" i="1"/>
  <c r="J1108" i="1" s="1"/>
  <c r="J1107" i="1" s="1"/>
  <c r="J1106" i="1" s="1"/>
  <c r="I1109" i="1"/>
  <c r="H1109" i="1"/>
  <c r="G1109" i="1"/>
  <c r="G1108" i="1" s="1"/>
  <c r="G1107" i="1" s="1"/>
  <c r="G1106" i="1" s="1"/>
  <c r="F1109" i="1"/>
  <c r="F1108" i="1" s="1"/>
  <c r="F1107" i="1" s="1"/>
  <c r="F1106" i="1" s="1"/>
  <c r="I1108" i="1"/>
  <c r="I1107" i="1" s="1"/>
  <c r="I1106" i="1" s="1"/>
  <c r="H1108" i="1"/>
  <c r="H1107" i="1" s="1"/>
  <c r="H1106" i="1" s="1"/>
  <c r="K1104" i="1"/>
  <c r="K1103" i="1" s="1"/>
  <c r="K1102" i="1" s="1"/>
  <c r="K1101" i="1" s="1"/>
  <c r="J1104" i="1"/>
  <c r="J1103" i="1" s="1"/>
  <c r="J1102" i="1" s="1"/>
  <c r="J1101" i="1" s="1"/>
  <c r="I1104" i="1"/>
  <c r="H1104" i="1"/>
  <c r="G1104" i="1"/>
  <c r="G1103" i="1" s="1"/>
  <c r="G1102" i="1" s="1"/>
  <c r="G1101" i="1" s="1"/>
  <c r="F1104" i="1"/>
  <c r="F1103" i="1" s="1"/>
  <c r="F1102" i="1" s="1"/>
  <c r="F1101" i="1" s="1"/>
  <c r="I1103" i="1"/>
  <c r="I1102" i="1" s="1"/>
  <c r="I1101" i="1" s="1"/>
  <c r="H1103" i="1"/>
  <c r="H1102" i="1" s="1"/>
  <c r="H1101" i="1" s="1"/>
  <c r="K1100" i="1"/>
  <c r="K1099" i="1" s="1"/>
  <c r="K1098" i="1" s="1"/>
  <c r="K1097" i="1" s="1"/>
  <c r="J1100" i="1"/>
  <c r="J1099" i="1" s="1"/>
  <c r="J1098" i="1" s="1"/>
  <c r="J1097" i="1" s="1"/>
  <c r="I1100" i="1"/>
  <c r="H1100" i="1"/>
  <c r="G1100" i="1"/>
  <c r="G1099" i="1" s="1"/>
  <c r="F1100" i="1"/>
  <c r="F1099" i="1" s="1"/>
  <c r="F1098" i="1" s="1"/>
  <c r="F1097" i="1" s="1"/>
  <c r="I1099" i="1"/>
  <c r="I1098" i="1" s="1"/>
  <c r="I1097" i="1" s="1"/>
  <c r="H1099" i="1"/>
  <c r="H1098" i="1" s="1"/>
  <c r="H1097" i="1" s="1"/>
  <c r="G1098" i="1"/>
  <c r="G1097" i="1" s="1"/>
  <c r="K1096" i="1"/>
  <c r="K1095" i="1" s="1"/>
  <c r="K1094" i="1" s="1"/>
  <c r="K1093" i="1" s="1"/>
  <c r="J1096" i="1"/>
  <c r="J1095" i="1" s="1"/>
  <c r="J1094" i="1" s="1"/>
  <c r="J1093" i="1" s="1"/>
  <c r="I1096" i="1"/>
  <c r="I1095" i="1" s="1"/>
  <c r="I1094" i="1" s="1"/>
  <c r="I1093" i="1" s="1"/>
  <c r="H1096" i="1"/>
  <c r="H1095" i="1" s="1"/>
  <c r="H1094" i="1" s="1"/>
  <c r="H1093" i="1" s="1"/>
  <c r="G1096" i="1"/>
  <c r="G1095" i="1" s="1"/>
  <c r="G1094" i="1" s="1"/>
  <c r="G1093" i="1" s="1"/>
  <c r="F1096" i="1"/>
  <c r="F1095" i="1" s="1"/>
  <c r="F1094" i="1" s="1"/>
  <c r="F1093" i="1" s="1"/>
  <c r="K1092" i="1"/>
  <c r="K1091" i="1" s="1"/>
  <c r="K1090" i="1" s="1"/>
  <c r="K1089" i="1" s="1"/>
  <c r="J1092" i="1"/>
  <c r="J1091" i="1" s="1"/>
  <c r="J1090" i="1" s="1"/>
  <c r="J1089" i="1" s="1"/>
  <c r="I1092" i="1"/>
  <c r="I1091" i="1" s="1"/>
  <c r="I1090" i="1" s="1"/>
  <c r="I1089" i="1" s="1"/>
  <c r="H1092" i="1"/>
  <c r="H1091" i="1" s="1"/>
  <c r="H1090" i="1" s="1"/>
  <c r="H1089" i="1" s="1"/>
  <c r="G1092" i="1"/>
  <c r="G1091" i="1" s="1"/>
  <c r="G1090" i="1" s="1"/>
  <c r="G1089" i="1" s="1"/>
  <c r="F1092" i="1"/>
  <c r="F1091" i="1" s="1"/>
  <c r="F1090" i="1" s="1"/>
  <c r="F1089" i="1" s="1"/>
  <c r="K1088" i="1"/>
  <c r="K1087" i="1" s="1"/>
  <c r="K1086" i="1" s="1"/>
  <c r="K1085" i="1" s="1"/>
  <c r="J1088" i="1"/>
  <c r="J1087" i="1" s="1"/>
  <c r="J1086" i="1" s="1"/>
  <c r="J1085" i="1" s="1"/>
  <c r="I1088" i="1"/>
  <c r="I1087" i="1" s="1"/>
  <c r="I1086" i="1" s="1"/>
  <c r="I1085" i="1" s="1"/>
  <c r="H1088" i="1"/>
  <c r="H1087" i="1" s="1"/>
  <c r="H1086" i="1" s="1"/>
  <c r="H1085" i="1" s="1"/>
  <c r="G1088" i="1"/>
  <c r="G1087" i="1" s="1"/>
  <c r="G1086" i="1" s="1"/>
  <c r="G1085" i="1" s="1"/>
  <c r="F1088" i="1"/>
  <c r="F1087" i="1" s="1"/>
  <c r="F1086" i="1" s="1"/>
  <c r="F1085" i="1" s="1"/>
  <c r="K1084" i="1"/>
  <c r="K1083" i="1" s="1"/>
  <c r="K1082" i="1" s="1"/>
  <c r="K1081" i="1" s="1"/>
  <c r="J1084" i="1"/>
  <c r="J1083" i="1" s="1"/>
  <c r="J1082" i="1" s="1"/>
  <c r="J1081" i="1" s="1"/>
  <c r="I1084" i="1"/>
  <c r="H1084" i="1"/>
  <c r="H1083" i="1" s="1"/>
  <c r="G1084" i="1"/>
  <c r="G1083" i="1" s="1"/>
  <c r="F1084" i="1"/>
  <c r="F1083" i="1" s="1"/>
  <c r="I1083" i="1"/>
  <c r="K1080" i="1"/>
  <c r="K1079" i="1" s="1"/>
  <c r="K1078" i="1" s="1"/>
  <c r="K1077" i="1" s="1"/>
  <c r="J1080" i="1"/>
  <c r="J1079" i="1" s="1"/>
  <c r="J1078" i="1" s="1"/>
  <c r="J1077" i="1" s="1"/>
  <c r="I1080" i="1"/>
  <c r="H1080" i="1"/>
  <c r="H1079" i="1" s="1"/>
  <c r="H1078" i="1" s="1"/>
  <c r="H1077" i="1" s="1"/>
  <c r="G1080" i="1"/>
  <c r="G1079" i="1" s="1"/>
  <c r="G1078" i="1" s="1"/>
  <c r="G1077" i="1" s="1"/>
  <c r="F1080" i="1"/>
  <c r="F1079" i="1" s="1"/>
  <c r="F1078" i="1" s="1"/>
  <c r="F1077" i="1" s="1"/>
  <c r="I1079" i="1"/>
  <c r="I1078" i="1" s="1"/>
  <c r="I1077" i="1" s="1"/>
  <c r="K1076" i="1"/>
  <c r="K1075" i="1" s="1"/>
  <c r="K1074" i="1" s="1"/>
  <c r="J1076" i="1"/>
  <c r="J1075" i="1" s="1"/>
  <c r="J1074" i="1" s="1"/>
  <c r="I1076" i="1"/>
  <c r="H1076" i="1"/>
  <c r="H1075" i="1" s="1"/>
  <c r="H1074" i="1" s="1"/>
  <c r="G1076" i="1"/>
  <c r="G1075" i="1" s="1"/>
  <c r="G1074" i="1" s="1"/>
  <c r="F1076" i="1"/>
  <c r="F1075" i="1" s="1"/>
  <c r="F1074" i="1" s="1"/>
  <c r="I1075" i="1"/>
  <c r="I1074" i="1" s="1"/>
  <c r="K1073" i="1"/>
  <c r="K1072" i="1" s="1"/>
  <c r="K1071" i="1" s="1"/>
  <c r="J1073" i="1"/>
  <c r="J1072" i="1" s="1"/>
  <c r="J1071" i="1" s="1"/>
  <c r="I1073" i="1"/>
  <c r="I1072" i="1" s="1"/>
  <c r="I1071" i="1" s="1"/>
  <c r="H1073" i="1"/>
  <c r="H1072" i="1" s="1"/>
  <c r="H1071" i="1" s="1"/>
  <c r="G1073" i="1"/>
  <c r="G1072" i="1" s="1"/>
  <c r="G1071" i="1" s="1"/>
  <c r="F1073" i="1"/>
  <c r="F1072" i="1" s="1"/>
  <c r="F1071" i="1" s="1"/>
  <c r="K1069" i="1"/>
  <c r="K1068" i="1" s="1"/>
  <c r="K1067" i="1" s="1"/>
  <c r="J1069" i="1"/>
  <c r="J1068" i="1" s="1"/>
  <c r="J1067" i="1" s="1"/>
  <c r="I1069" i="1"/>
  <c r="I1068" i="1" s="1"/>
  <c r="I1067" i="1" s="1"/>
  <c r="H1069" i="1"/>
  <c r="H1068" i="1" s="1"/>
  <c r="H1067" i="1" s="1"/>
  <c r="G1069" i="1"/>
  <c r="G1068" i="1" s="1"/>
  <c r="G1067" i="1" s="1"/>
  <c r="F1069" i="1"/>
  <c r="F1068" i="1" s="1"/>
  <c r="F1067" i="1" s="1"/>
  <c r="K1066" i="1"/>
  <c r="K1065" i="1" s="1"/>
  <c r="K1064" i="1" s="1"/>
  <c r="J1066" i="1"/>
  <c r="J1065" i="1" s="1"/>
  <c r="J1064" i="1" s="1"/>
  <c r="I1066" i="1"/>
  <c r="H1066" i="1"/>
  <c r="H1065" i="1" s="1"/>
  <c r="H1064" i="1" s="1"/>
  <c r="G1066" i="1"/>
  <c r="G1065" i="1" s="1"/>
  <c r="G1064" i="1" s="1"/>
  <c r="F1066" i="1"/>
  <c r="F1065" i="1" s="1"/>
  <c r="F1064" i="1" s="1"/>
  <c r="I1065" i="1"/>
  <c r="I1064" i="1" s="1"/>
  <c r="K1062" i="1"/>
  <c r="K1061" i="1" s="1"/>
  <c r="K1060" i="1" s="1"/>
  <c r="K1059" i="1" s="1"/>
  <c r="J1062" i="1"/>
  <c r="J1061" i="1" s="1"/>
  <c r="J1060" i="1" s="1"/>
  <c r="J1059" i="1" s="1"/>
  <c r="I1062" i="1"/>
  <c r="I1061" i="1" s="1"/>
  <c r="I1060" i="1" s="1"/>
  <c r="I1059" i="1" s="1"/>
  <c r="H1062" i="1"/>
  <c r="H1061" i="1" s="1"/>
  <c r="H1060" i="1" s="1"/>
  <c r="H1059" i="1" s="1"/>
  <c r="G1062" i="1"/>
  <c r="G1061" i="1" s="1"/>
  <c r="G1060" i="1" s="1"/>
  <c r="G1059" i="1" s="1"/>
  <c r="F1062" i="1"/>
  <c r="F1061" i="1" s="1"/>
  <c r="F1060" i="1" s="1"/>
  <c r="F1059" i="1" s="1"/>
  <c r="K1058" i="1"/>
  <c r="K1057" i="1" s="1"/>
  <c r="K1056" i="1" s="1"/>
  <c r="K1055" i="1" s="1"/>
  <c r="J1058" i="1"/>
  <c r="J1057" i="1" s="1"/>
  <c r="J1056" i="1" s="1"/>
  <c r="J1055" i="1" s="1"/>
  <c r="I1058" i="1"/>
  <c r="I1057" i="1" s="1"/>
  <c r="I1056" i="1" s="1"/>
  <c r="I1055" i="1" s="1"/>
  <c r="H1058" i="1"/>
  <c r="H1057" i="1" s="1"/>
  <c r="H1056" i="1" s="1"/>
  <c r="H1055" i="1" s="1"/>
  <c r="G1058" i="1"/>
  <c r="G1057" i="1" s="1"/>
  <c r="G1056" i="1" s="1"/>
  <c r="G1055" i="1" s="1"/>
  <c r="F1058" i="1"/>
  <c r="F1057" i="1" s="1"/>
  <c r="F1056" i="1" s="1"/>
  <c r="F1055" i="1" s="1"/>
  <c r="K1054" i="1"/>
  <c r="K1053" i="1" s="1"/>
  <c r="K1052" i="1" s="1"/>
  <c r="K1051" i="1" s="1"/>
  <c r="J1054" i="1"/>
  <c r="J1053" i="1" s="1"/>
  <c r="J1052" i="1" s="1"/>
  <c r="J1051" i="1" s="1"/>
  <c r="I1054" i="1"/>
  <c r="I1053" i="1" s="1"/>
  <c r="I1052" i="1" s="1"/>
  <c r="I1051" i="1" s="1"/>
  <c r="H1054" i="1"/>
  <c r="H1053" i="1" s="1"/>
  <c r="H1052" i="1" s="1"/>
  <c r="H1051" i="1" s="1"/>
  <c r="G1054" i="1"/>
  <c r="G1053" i="1" s="1"/>
  <c r="G1052" i="1" s="1"/>
  <c r="G1051" i="1" s="1"/>
  <c r="F1054" i="1"/>
  <c r="F1053" i="1" s="1"/>
  <c r="F1052" i="1" s="1"/>
  <c r="F1051" i="1" s="1"/>
  <c r="K1050" i="1"/>
  <c r="K1049" i="1" s="1"/>
  <c r="K1048" i="1" s="1"/>
  <c r="K1047" i="1" s="1"/>
  <c r="J1050" i="1"/>
  <c r="J1049" i="1" s="1"/>
  <c r="J1048" i="1" s="1"/>
  <c r="J1047" i="1" s="1"/>
  <c r="I1050" i="1"/>
  <c r="I1049" i="1" s="1"/>
  <c r="I1048" i="1" s="1"/>
  <c r="I1047" i="1" s="1"/>
  <c r="H1050" i="1"/>
  <c r="H1049" i="1" s="1"/>
  <c r="H1048" i="1" s="1"/>
  <c r="H1047" i="1" s="1"/>
  <c r="G1050" i="1"/>
  <c r="G1049" i="1" s="1"/>
  <c r="G1048" i="1" s="1"/>
  <c r="G1047" i="1" s="1"/>
  <c r="F1050" i="1"/>
  <c r="F1049" i="1" s="1"/>
  <c r="F1048" i="1" s="1"/>
  <c r="F1047" i="1" s="1"/>
  <c r="K1046" i="1"/>
  <c r="K1045" i="1" s="1"/>
  <c r="K1044" i="1" s="1"/>
  <c r="K1043" i="1" s="1"/>
  <c r="J1046" i="1"/>
  <c r="J1045" i="1" s="1"/>
  <c r="J1044" i="1" s="1"/>
  <c r="J1043" i="1" s="1"/>
  <c r="I1046" i="1"/>
  <c r="I1045" i="1" s="1"/>
  <c r="I1044" i="1" s="1"/>
  <c r="I1043" i="1" s="1"/>
  <c r="H1046" i="1"/>
  <c r="H1045" i="1" s="1"/>
  <c r="H1044" i="1" s="1"/>
  <c r="H1043" i="1" s="1"/>
  <c r="G1046" i="1"/>
  <c r="G1045" i="1" s="1"/>
  <c r="G1044" i="1" s="1"/>
  <c r="G1043" i="1" s="1"/>
  <c r="F1046" i="1"/>
  <c r="F1045" i="1" s="1"/>
  <c r="F1044" i="1" s="1"/>
  <c r="F1043" i="1" s="1"/>
  <c r="K1042" i="1"/>
  <c r="K1041" i="1" s="1"/>
  <c r="K1040" i="1" s="1"/>
  <c r="J1042" i="1"/>
  <c r="J1041" i="1" s="1"/>
  <c r="J1040" i="1" s="1"/>
  <c r="I1042" i="1"/>
  <c r="I1041" i="1" s="1"/>
  <c r="I1040" i="1" s="1"/>
  <c r="H1042" i="1"/>
  <c r="H1041" i="1" s="1"/>
  <c r="H1040" i="1" s="1"/>
  <c r="G1042" i="1"/>
  <c r="G1041" i="1" s="1"/>
  <c r="G1040" i="1" s="1"/>
  <c r="F1042" i="1"/>
  <c r="F1041" i="1" s="1"/>
  <c r="F1040" i="1" s="1"/>
  <c r="K1039" i="1"/>
  <c r="K1038" i="1" s="1"/>
  <c r="K1037" i="1" s="1"/>
  <c r="J1039" i="1"/>
  <c r="J1038" i="1" s="1"/>
  <c r="J1037" i="1" s="1"/>
  <c r="I1039" i="1"/>
  <c r="I1038" i="1" s="1"/>
  <c r="I1037" i="1" s="1"/>
  <c r="H1039" i="1"/>
  <c r="H1038" i="1" s="1"/>
  <c r="H1037" i="1" s="1"/>
  <c r="G1039" i="1"/>
  <c r="G1038" i="1" s="1"/>
  <c r="G1037" i="1" s="1"/>
  <c r="F1039" i="1"/>
  <c r="F1038" i="1" s="1"/>
  <c r="F1037" i="1" s="1"/>
  <c r="K1035" i="1"/>
  <c r="K1034" i="1" s="1"/>
  <c r="K1033" i="1" s="1"/>
  <c r="K1032" i="1" s="1"/>
  <c r="J1035" i="1"/>
  <c r="J1034" i="1" s="1"/>
  <c r="J1033" i="1" s="1"/>
  <c r="J1032" i="1" s="1"/>
  <c r="I1035" i="1"/>
  <c r="I1034" i="1" s="1"/>
  <c r="I1033" i="1" s="1"/>
  <c r="I1032" i="1" s="1"/>
  <c r="H1035" i="1"/>
  <c r="H1034" i="1" s="1"/>
  <c r="H1033" i="1" s="1"/>
  <c r="H1032" i="1" s="1"/>
  <c r="G1035" i="1"/>
  <c r="G1034" i="1" s="1"/>
  <c r="G1033" i="1" s="1"/>
  <c r="G1032" i="1" s="1"/>
  <c r="F1035" i="1"/>
  <c r="F1034" i="1" s="1"/>
  <c r="F1033" i="1" s="1"/>
  <c r="F1032" i="1" s="1"/>
  <c r="K1031" i="1"/>
  <c r="K1030" i="1" s="1"/>
  <c r="K1029" i="1" s="1"/>
  <c r="K1028" i="1" s="1"/>
  <c r="J1031" i="1"/>
  <c r="J1030" i="1" s="1"/>
  <c r="J1029" i="1" s="1"/>
  <c r="J1028" i="1" s="1"/>
  <c r="I1031" i="1"/>
  <c r="I1030" i="1" s="1"/>
  <c r="I1029" i="1" s="1"/>
  <c r="H1031" i="1"/>
  <c r="H1030" i="1" s="1"/>
  <c r="H1029" i="1" s="1"/>
  <c r="G1031" i="1"/>
  <c r="G1030" i="1" s="1"/>
  <c r="G1029" i="1" s="1"/>
  <c r="F1031" i="1"/>
  <c r="F1030" i="1" s="1"/>
  <c r="F1029" i="1" s="1"/>
  <c r="K1027" i="1"/>
  <c r="K1026" i="1" s="1"/>
  <c r="K1025" i="1" s="1"/>
  <c r="K1024" i="1" s="1"/>
  <c r="J1027" i="1"/>
  <c r="J1026" i="1" s="1"/>
  <c r="J1025" i="1" s="1"/>
  <c r="J1024" i="1" s="1"/>
  <c r="I1027" i="1"/>
  <c r="I1026" i="1" s="1"/>
  <c r="I1025" i="1" s="1"/>
  <c r="I1024" i="1" s="1"/>
  <c r="H1027" i="1"/>
  <c r="H1026" i="1" s="1"/>
  <c r="H1025" i="1" s="1"/>
  <c r="H1024" i="1" s="1"/>
  <c r="G1027" i="1"/>
  <c r="G1026" i="1" s="1"/>
  <c r="G1025" i="1" s="1"/>
  <c r="G1024" i="1" s="1"/>
  <c r="F1027" i="1"/>
  <c r="F1026" i="1" s="1"/>
  <c r="F1025" i="1" s="1"/>
  <c r="F1024" i="1" s="1"/>
  <c r="K1023" i="1"/>
  <c r="K1022" i="1" s="1"/>
  <c r="K1021" i="1" s="1"/>
  <c r="K1020" i="1" s="1"/>
  <c r="J1023" i="1"/>
  <c r="J1022" i="1" s="1"/>
  <c r="J1021" i="1" s="1"/>
  <c r="J1020" i="1" s="1"/>
  <c r="I1023" i="1"/>
  <c r="I1022" i="1" s="1"/>
  <c r="I1021" i="1" s="1"/>
  <c r="H1023" i="1"/>
  <c r="H1022" i="1" s="1"/>
  <c r="H1021" i="1" s="1"/>
  <c r="G1023" i="1"/>
  <c r="G1022" i="1" s="1"/>
  <c r="G1021" i="1" s="1"/>
  <c r="F1023" i="1"/>
  <c r="F1022" i="1" s="1"/>
  <c r="F1021" i="1" s="1"/>
  <c r="K1019" i="1"/>
  <c r="K1018" i="1" s="1"/>
  <c r="K1017" i="1" s="1"/>
  <c r="J1019" i="1"/>
  <c r="J1018" i="1" s="1"/>
  <c r="J1017" i="1" s="1"/>
  <c r="I1019" i="1"/>
  <c r="I1018" i="1" s="1"/>
  <c r="I1017" i="1" s="1"/>
  <c r="H1019" i="1"/>
  <c r="H1018" i="1" s="1"/>
  <c r="H1017" i="1" s="1"/>
  <c r="G1019" i="1"/>
  <c r="G1018" i="1" s="1"/>
  <c r="G1017" i="1" s="1"/>
  <c r="F1019" i="1"/>
  <c r="F1018" i="1" s="1"/>
  <c r="F1017" i="1" s="1"/>
  <c r="K1016" i="1"/>
  <c r="K1015" i="1" s="1"/>
  <c r="K1014" i="1" s="1"/>
  <c r="J1016" i="1"/>
  <c r="J1015" i="1" s="1"/>
  <c r="J1014" i="1" s="1"/>
  <c r="I1016" i="1"/>
  <c r="I1015" i="1" s="1"/>
  <c r="I1014" i="1" s="1"/>
  <c r="H1016" i="1"/>
  <c r="H1015" i="1" s="1"/>
  <c r="H1014" i="1" s="1"/>
  <c r="G1016" i="1"/>
  <c r="G1015" i="1" s="1"/>
  <c r="G1014" i="1" s="1"/>
  <c r="F1016" i="1"/>
  <c r="F1015" i="1" s="1"/>
  <c r="F1014" i="1" s="1"/>
  <c r="K1012" i="1"/>
  <c r="K1011" i="1" s="1"/>
  <c r="K1010" i="1" s="1"/>
  <c r="K1009" i="1" s="1"/>
  <c r="J1012" i="1"/>
  <c r="J1011" i="1" s="1"/>
  <c r="J1010" i="1" s="1"/>
  <c r="J1009" i="1" s="1"/>
  <c r="I1012" i="1"/>
  <c r="I1011" i="1" s="1"/>
  <c r="I1010" i="1" s="1"/>
  <c r="I1009" i="1" s="1"/>
  <c r="H1012" i="1"/>
  <c r="H1011" i="1" s="1"/>
  <c r="H1010" i="1" s="1"/>
  <c r="H1009" i="1" s="1"/>
  <c r="G1012" i="1"/>
  <c r="G1011" i="1" s="1"/>
  <c r="G1010" i="1" s="1"/>
  <c r="G1009" i="1" s="1"/>
  <c r="F1012" i="1"/>
  <c r="F1011" i="1" s="1"/>
  <c r="F1010" i="1" s="1"/>
  <c r="F1009" i="1" s="1"/>
  <c r="K1007" i="1"/>
  <c r="K1006" i="1" s="1"/>
  <c r="K1005" i="1" s="1"/>
  <c r="K1004" i="1" s="1"/>
  <c r="J1007" i="1"/>
  <c r="J1006" i="1" s="1"/>
  <c r="J1005" i="1" s="1"/>
  <c r="J1004" i="1" s="1"/>
  <c r="I1007" i="1"/>
  <c r="I1006" i="1" s="1"/>
  <c r="I1005" i="1" s="1"/>
  <c r="I1004" i="1" s="1"/>
  <c r="H1007" i="1"/>
  <c r="H1006" i="1" s="1"/>
  <c r="H1005" i="1" s="1"/>
  <c r="H1004" i="1" s="1"/>
  <c r="G1007" i="1"/>
  <c r="G1006" i="1" s="1"/>
  <c r="G1005" i="1" s="1"/>
  <c r="G1004" i="1" s="1"/>
  <c r="F1007" i="1"/>
  <c r="F1006" i="1" s="1"/>
  <c r="F1005" i="1" s="1"/>
  <c r="F1004" i="1" s="1"/>
  <c r="K1003" i="1"/>
  <c r="K1002" i="1" s="1"/>
  <c r="K1001" i="1" s="1"/>
  <c r="J1003" i="1"/>
  <c r="J1002" i="1" s="1"/>
  <c r="J1001" i="1" s="1"/>
  <c r="I1003" i="1"/>
  <c r="I1002" i="1" s="1"/>
  <c r="I1001" i="1" s="1"/>
  <c r="H1003" i="1"/>
  <c r="H1002" i="1" s="1"/>
  <c r="H1001" i="1" s="1"/>
  <c r="G1003" i="1"/>
  <c r="G1002" i="1" s="1"/>
  <c r="G1001" i="1" s="1"/>
  <c r="F1003" i="1"/>
  <c r="F1002" i="1" s="1"/>
  <c r="F1001" i="1" s="1"/>
  <c r="K1000" i="1"/>
  <c r="K999" i="1" s="1"/>
  <c r="K998" i="1" s="1"/>
  <c r="J1000" i="1"/>
  <c r="J999" i="1" s="1"/>
  <c r="J998" i="1" s="1"/>
  <c r="I1000" i="1"/>
  <c r="I999" i="1" s="1"/>
  <c r="I998" i="1" s="1"/>
  <c r="H1000" i="1"/>
  <c r="H999" i="1" s="1"/>
  <c r="H998" i="1" s="1"/>
  <c r="G1000" i="1"/>
  <c r="G999" i="1" s="1"/>
  <c r="G998" i="1" s="1"/>
  <c r="F1000" i="1"/>
  <c r="F999" i="1" s="1"/>
  <c r="F998" i="1" s="1"/>
  <c r="K996" i="1"/>
  <c r="K995" i="1" s="1"/>
  <c r="K994" i="1" s="1"/>
  <c r="K993" i="1" s="1"/>
  <c r="J996" i="1"/>
  <c r="J995" i="1" s="1"/>
  <c r="J994" i="1" s="1"/>
  <c r="J993" i="1" s="1"/>
  <c r="I996" i="1"/>
  <c r="I995" i="1" s="1"/>
  <c r="I994" i="1" s="1"/>
  <c r="I993" i="1" s="1"/>
  <c r="H996" i="1"/>
  <c r="H995" i="1" s="1"/>
  <c r="H994" i="1" s="1"/>
  <c r="H993" i="1" s="1"/>
  <c r="G996" i="1"/>
  <c r="G995" i="1" s="1"/>
  <c r="G994" i="1" s="1"/>
  <c r="G993" i="1" s="1"/>
  <c r="F996" i="1"/>
  <c r="F995" i="1" s="1"/>
  <c r="F994" i="1" s="1"/>
  <c r="F993" i="1" s="1"/>
  <c r="K992" i="1"/>
  <c r="K991" i="1" s="1"/>
  <c r="K990" i="1" s="1"/>
  <c r="K989" i="1" s="1"/>
  <c r="J992" i="1"/>
  <c r="J991" i="1" s="1"/>
  <c r="J990" i="1" s="1"/>
  <c r="J989" i="1" s="1"/>
  <c r="I992" i="1"/>
  <c r="I991" i="1" s="1"/>
  <c r="I990" i="1" s="1"/>
  <c r="I989" i="1" s="1"/>
  <c r="H992" i="1"/>
  <c r="H991" i="1" s="1"/>
  <c r="H990" i="1" s="1"/>
  <c r="H989" i="1" s="1"/>
  <c r="G992" i="1"/>
  <c r="G991" i="1" s="1"/>
  <c r="G990" i="1" s="1"/>
  <c r="G989" i="1" s="1"/>
  <c r="F992" i="1"/>
  <c r="F991" i="1" s="1"/>
  <c r="F990" i="1" s="1"/>
  <c r="F989" i="1" s="1"/>
  <c r="K988" i="1"/>
  <c r="K987" i="1" s="1"/>
  <c r="K986" i="1" s="1"/>
  <c r="K985" i="1" s="1"/>
  <c r="J988" i="1"/>
  <c r="J987" i="1" s="1"/>
  <c r="J986" i="1" s="1"/>
  <c r="J985" i="1" s="1"/>
  <c r="I988" i="1"/>
  <c r="I987" i="1" s="1"/>
  <c r="I986" i="1" s="1"/>
  <c r="I985" i="1" s="1"/>
  <c r="H988" i="1"/>
  <c r="H987" i="1" s="1"/>
  <c r="H986" i="1" s="1"/>
  <c r="H985" i="1" s="1"/>
  <c r="G988" i="1"/>
  <c r="G987" i="1" s="1"/>
  <c r="G986" i="1" s="1"/>
  <c r="G985" i="1" s="1"/>
  <c r="F988" i="1"/>
  <c r="F987" i="1" s="1"/>
  <c r="F986" i="1" s="1"/>
  <c r="F985" i="1" s="1"/>
  <c r="K982" i="1"/>
  <c r="K981" i="1" s="1"/>
  <c r="K980" i="1" s="1"/>
  <c r="K979" i="1" s="1"/>
  <c r="K978" i="1" s="1"/>
  <c r="J982" i="1"/>
  <c r="J981" i="1" s="1"/>
  <c r="J980" i="1" s="1"/>
  <c r="J979" i="1" s="1"/>
  <c r="J978" i="1" s="1"/>
  <c r="I982" i="1"/>
  <c r="I981" i="1" s="1"/>
  <c r="I980" i="1" s="1"/>
  <c r="I979" i="1" s="1"/>
  <c r="I978" i="1" s="1"/>
  <c r="H982" i="1"/>
  <c r="H981" i="1" s="1"/>
  <c r="H980" i="1" s="1"/>
  <c r="H979" i="1" s="1"/>
  <c r="H978" i="1" s="1"/>
  <c r="G982" i="1"/>
  <c r="G981" i="1" s="1"/>
  <c r="G980" i="1" s="1"/>
  <c r="G979" i="1" s="1"/>
  <c r="G978" i="1" s="1"/>
  <c r="F982" i="1"/>
  <c r="F981" i="1" s="1"/>
  <c r="F980" i="1" s="1"/>
  <c r="F979" i="1" s="1"/>
  <c r="F978" i="1" s="1"/>
  <c r="K977" i="1"/>
  <c r="K976" i="1" s="1"/>
  <c r="K975" i="1" s="1"/>
  <c r="K974" i="1" s="1"/>
  <c r="K973" i="1" s="1"/>
  <c r="J977" i="1"/>
  <c r="J976" i="1" s="1"/>
  <c r="J975" i="1" s="1"/>
  <c r="J974" i="1" s="1"/>
  <c r="J973" i="1" s="1"/>
  <c r="I977" i="1"/>
  <c r="H977" i="1"/>
  <c r="H976" i="1" s="1"/>
  <c r="H975" i="1" s="1"/>
  <c r="H974" i="1" s="1"/>
  <c r="H973" i="1" s="1"/>
  <c r="G977" i="1"/>
  <c r="G976" i="1" s="1"/>
  <c r="G975" i="1" s="1"/>
  <c r="G974" i="1" s="1"/>
  <c r="G973" i="1" s="1"/>
  <c r="F977" i="1"/>
  <c r="F976" i="1" s="1"/>
  <c r="F975" i="1" s="1"/>
  <c r="F974" i="1" s="1"/>
  <c r="F973" i="1" s="1"/>
  <c r="I976" i="1"/>
  <c r="I975" i="1" s="1"/>
  <c r="I974" i="1" s="1"/>
  <c r="I973" i="1" s="1"/>
  <c r="K972" i="1"/>
  <c r="K971" i="1" s="1"/>
  <c r="K970" i="1" s="1"/>
  <c r="K969" i="1" s="1"/>
  <c r="J972" i="1"/>
  <c r="J971" i="1" s="1"/>
  <c r="J970" i="1" s="1"/>
  <c r="J969" i="1" s="1"/>
  <c r="I972" i="1"/>
  <c r="I971" i="1" s="1"/>
  <c r="I970" i="1" s="1"/>
  <c r="I969" i="1" s="1"/>
  <c r="H972" i="1"/>
  <c r="H971" i="1" s="1"/>
  <c r="H970" i="1" s="1"/>
  <c r="H969" i="1" s="1"/>
  <c r="G972" i="1"/>
  <c r="G971" i="1" s="1"/>
  <c r="G970" i="1" s="1"/>
  <c r="G969" i="1" s="1"/>
  <c r="F972" i="1"/>
  <c r="F971" i="1" s="1"/>
  <c r="F970" i="1" s="1"/>
  <c r="F969" i="1" s="1"/>
  <c r="K968" i="1"/>
  <c r="K967" i="1" s="1"/>
  <c r="K966" i="1" s="1"/>
  <c r="K965" i="1" s="1"/>
  <c r="J968" i="1"/>
  <c r="J967" i="1" s="1"/>
  <c r="J966" i="1" s="1"/>
  <c r="J965" i="1" s="1"/>
  <c r="I968" i="1"/>
  <c r="I967" i="1" s="1"/>
  <c r="I966" i="1" s="1"/>
  <c r="I965" i="1" s="1"/>
  <c r="H968" i="1"/>
  <c r="H967" i="1" s="1"/>
  <c r="H966" i="1" s="1"/>
  <c r="H965" i="1" s="1"/>
  <c r="G968" i="1"/>
  <c r="G967" i="1" s="1"/>
  <c r="G966" i="1" s="1"/>
  <c r="G965" i="1" s="1"/>
  <c r="F968" i="1"/>
  <c r="F967" i="1" s="1"/>
  <c r="F966" i="1" s="1"/>
  <c r="F965" i="1" s="1"/>
  <c r="K962" i="1"/>
  <c r="K961" i="1" s="1"/>
  <c r="K960" i="1" s="1"/>
  <c r="K959" i="1" s="1"/>
  <c r="K958" i="1" s="1"/>
  <c r="K957" i="1" s="1"/>
  <c r="J962" i="1"/>
  <c r="J961" i="1" s="1"/>
  <c r="J960" i="1" s="1"/>
  <c r="J959" i="1" s="1"/>
  <c r="J958" i="1" s="1"/>
  <c r="J957" i="1" s="1"/>
  <c r="I962" i="1"/>
  <c r="I961" i="1" s="1"/>
  <c r="I960" i="1" s="1"/>
  <c r="I959" i="1" s="1"/>
  <c r="I958" i="1" s="1"/>
  <c r="I957" i="1" s="1"/>
  <c r="H962" i="1"/>
  <c r="H961" i="1" s="1"/>
  <c r="H960" i="1" s="1"/>
  <c r="H959" i="1" s="1"/>
  <c r="H958" i="1" s="1"/>
  <c r="H957" i="1" s="1"/>
  <c r="G962" i="1"/>
  <c r="G961" i="1" s="1"/>
  <c r="G960" i="1" s="1"/>
  <c r="G959" i="1" s="1"/>
  <c r="G958" i="1" s="1"/>
  <c r="G957" i="1" s="1"/>
  <c r="F962" i="1"/>
  <c r="F961" i="1" s="1"/>
  <c r="F960" i="1" s="1"/>
  <c r="F959" i="1" s="1"/>
  <c r="F958" i="1" s="1"/>
  <c r="F957" i="1" s="1"/>
  <c r="K956" i="1"/>
  <c r="K955" i="1" s="1"/>
  <c r="K954" i="1" s="1"/>
  <c r="K953" i="1" s="1"/>
  <c r="J956" i="1"/>
  <c r="J955" i="1" s="1"/>
  <c r="J954" i="1" s="1"/>
  <c r="J953" i="1" s="1"/>
  <c r="I956" i="1"/>
  <c r="I955" i="1" s="1"/>
  <c r="I954" i="1" s="1"/>
  <c r="H956" i="1"/>
  <c r="H955" i="1" s="1"/>
  <c r="H954" i="1" s="1"/>
  <c r="G956" i="1"/>
  <c r="G955" i="1" s="1"/>
  <c r="G954" i="1" s="1"/>
  <c r="F956" i="1"/>
  <c r="F955" i="1" s="1"/>
  <c r="F954" i="1" s="1"/>
  <c r="K951" i="1"/>
  <c r="K950" i="1" s="1"/>
  <c r="K949" i="1" s="1"/>
  <c r="K948" i="1" s="1"/>
  <c r="K947" i="1" s="1"/>
  <c r="J951" i="1"/>
  <c r="J950" i="1" s="1"/>
  <c r="J949" i="1" s="1"/>
  <c r="J948" i="1" s="1"/>
  <c r="J947" i="1" s="1"/>
  <c r="I951" i="1"/>
  <c r="I950" i="1" s="1"/>
  <c r="I949" i="1" s="1"/>
  <c r="I948" i="1" s="1"/>
  <c r="I947" i="1" s="1"/>
  <c r="H951" i="1"/>
  <c r="H950" i="1" s="1"/>
  <c r="H949" i="1" s="1"/>
  <c r="H948" i="1" s="1"/>
  <c r="H947" i="1" s="1"/>
  <c r="G951" i="1"/>
  <c r="G950" i="1" s="1"/>
  <c r="G949" i="1" s="1"/>
  <c r="G948" i="1" s="1"/>
  <c r="G947" i="1" s="1"/>
  <c r="F951" i="1"/>
  <c r="F950" i="1" s="1"/>
  <c r="F949" i="1" s="1"/>
  <c r="F948" i="1" s="1"/>
  <c r="F947" i="1" s="1"/>
  <c r="K945" i="1"/>
  <c r="K944" i="1" s="1"/>
  <c r="K943" i="1" s="1"/>
  <c r="K942" i="1" s="1"/>
  <c r="K941" i="1" s="1"/>
  <c r="J945" i="1"/>
  <c r="J944" i="1" s="1"/>
  <c r="J943" i="1" s="1"/>
  <c r="J942" i="1" s="1"/>
  <c r="J941" i="1" s="1"/>
  <c r="I945" i="1"/>
  <c r="I944" i="1" s="1"/>
  <c r="I943" i="1" s="1"/>
  <c r="I942" i="1" s="1"/>
  <c r="I941" i="1" s="1"/>
  <c r="H945" i="1"/>
  <c r="H944" i="1" s="1"/>
  <c r="H943" i="1" s="1"/>
  <c r="H942" i="1" s="1"/>
  <c r="H941" i="1" s="1"/>
  <c r="G945" i="1"/>
  <c r="G944" i="1" s="1"/>
  <c r="G943" i="1" s="1"/>
  <c r="G942" i="1" s="1"/>
  <c r="G941" i="1" s="1"/>
  <c r="F945" i="1"/>
  <c r="F944" i="1" s="1"/>
  <c r="F943" i="1" s="1"/>
  <c r="F942" i="1" s="1"/>
  <c r="F941" i="1" s="1"/>
  <c r="K940" i="1"/>
  <c r="K939" i="1" s="1"/>
  <c r="K938" i="1" s="1"/>
  <c r="K937" i="1" s="1"/>
  <c r="K936" i="1" s="1"/>
  <c r="J940" i="1"/>
  <c r="J939" i="1" s="1"/>
  <c r="J938" i="1" s="1"/>
  <c r="J937" i="1" s="1"/>
  <c r="J936" i="1" s="1"/>
  <c r="I940" i="1"/>
  <c r="I939" i="1" s="1"/>
  <c r="I938" i="1" s="1"/>
  <c r="I937" i="1" s="1"/>
  <c r="I936" i="1" s="1"/>
  <c r="H940" i="1"/>
  <c r="H939" i="1" s="1"/>
  <c r="H938" i="1" s="1"/>
  <c r="H937" i="1" s="1"/>
  <c r="H936" i="1" s="1"/>
  <c r="G940" i="1"/>
  <c r="G939" i="1" s="1"/>
  <c r="G938" i="1" s="1"/>
  <c r="G937" i="1" s="1"/>
  <c r="G936" i="1" s="1"/>
  <c r="F940" i="1"/>
  <c r="F939" i="1" s="1"/>
  <c r="F938" i="1" s="1"/>
  <c r="F937" i="1" s="1"/>
  <c r="F936" i="1" s="1"/>
  <c r="K933" i="1"/>
  <c r="K932" i="1" s="1"/>
  <c r="K931" i="1" s="1"/>
  <c r="K930" i="1" s="1"/>
  <c r="J933" i="1"/>
  <c r="J932" i="1" s="1"/>
  <c r="J931" i="1" s="1"/>
  <c r="J930" i="1" s="1"/>
  <c r="I933" i="1"/>
  <c r="H933" i="1"/>
  <c r="H932" i="1" s="1"/>
  <c r="H931" i="1" s="1"/>
  <c r="H930" i="1" s="1"/>
  <c r="G933" i="1"/>
  <c r="G932" i="1" s="1"/>
  <c r="G931" i="1" s="1"/>
  <c r="G930" i="1" s="1"/>
  <c r="F933" i="1"/>
  <c r="F932" i="1" s="1"/>
  <c r="F931" i="1" s="1"/>
  <c r="F930" i="1" s="1"/>
  <c r="I932" i="1"/>
  <c r="I931" i="1" s="1"/>
  <c r="I930" i="1" s="1"/>
  <c r="K929" i="1"/>
  <c r="K928" i="1" s="1"/>
  <c r="K927" i="1" s="1"/>
  <c r="K926" i="1" s="1"/>
  <c r="J929" i="1"/>
  <c r="J928" i="1" s="1"/>
  <c r="J927" i="1" s="1"/>
  <c r="J926" i="1" s="1"/>
  <c r="I929" i="1"/>
  <c r="I928" i="1" s="1"/>
  <c r="I927" i="1" s="1"/>
  <c r="I926" i="1" s="1"/>
  <c r="H929" i="1"/>
  <c r="H928" i="1" s="1"/>
  <c r="H927" i="1" s="1"/>
  <c r="H926" i="1" s="1"/>
  <c r="G929" i="1"/>
  <c r="G928" i="1" s="1"/>
  <c r="G927" i="1" s="1"/>
  <c r="G926" i="1" s="1"/>
  <c r="F929" i="1"/>
  <c r="F928" i="1" s="1"/>
  <c r="F927" i="1" s="1"/>
  <c r="F926" i="1" s="1"/>
  <c r="K925" i="1"/>
  <c r="K924" i="1" s="1"/>
  <c r="K923" i="1" s="1"/>
  <c r="K922" i="1" s="1"/>
  <c r="J925" i="1"/>
  <c r="J924" i="1" s="1"/>
  <c r="J923" i="1" s="1"/>
  <c r="J922" i="1" s="1"/>
  <c r="I925" i="1"/>
  <c r="H925" i="1"/>
  <c r="H924" i="1" s="1"/>
  <c r="H923" i="1" s="1"/>
  <c r="H922" i="1" s="1"/>
  <c r="G925" i="1"/>
  <c r="G924" i="1" s="1"/>
  <c r="G923" i="1" s="1"/>
  <c r="G922" i="1" s="1"/>
  <c r="F925" i="1"/>
  <c r="F924" i="1" s="1"/>
  <c r="F923" i="1" s="1"/>
  <c r="F922" i="1" s="1"/>
  <c r="I924" i="1"/>
  <c r="I923" i="1" s="1"/>
  <c r="I922" i="1" s="1"/>
  <c r="K921" i="1"/>
  <c r="K920" i="1" s="1"/>
  <c r="K919" i="1" s="1"/>
  <c r="K918" i="1" s="1"/>
  <c r="J921" i="1"/>
  <c r="J920" i="1" s="1"/>
  <c r="J919" i="1" s="1"/>
  <c r="J918" i="1" s="1"/>
  <c r="I921" i="1"/>
  <c r="H921" i="1"/>
  <c r="H920" i="1" s="1"/>
  <c r="H919" i="1" s="1"/>
  <c r="H918" i="1" s="1"/>
  <c r="G921" i="1"/>
  <c r="G920" i="1" s="1"/>
  <c r="G919" i="1" s="1"/>
  <c r="G918" i="1" s="1"/>
  <c r="F921" i="1"/>
  <c r="F920" i="1" s="1"/>
  <c r="F919" i="1" s="1"/>
  <c r="F918" i="1" s="1"/>
  <c r="I920" i="1"/>
  <c r="I919" i="1" s="1"/>
  <c r="I918" i="1" s="1"/>
  <c r="K917" i="1"/>
  <c r="K916" i="1" s="1"/>
  <c r="K915" i="1" s="1"/>
  <c r="K914" i="1" s="1"/>
  <c r="J917" i="1"/>
  <c r="J916" i="1" s="1"/>
  <c r="J915" i="1" s="1"/>
  <c r="J914" i="1" s="1"/>
  <c r="I917" i="1"/>
  <c r="I916" i="1" s="1"/>
  <c r="I915" i="1" s="1"/>
  <c r="I914" i="1" s="1"/>
  <c r="H917" i="1"/>
  <c r="H916" i="1" s="1"/>
  <c r="H915" i="1" s="1"/>
  <c r="H914" i="1" s="1"/>
  <c r="G917" i="1"/>
  <c r="G916" i="1" s="1"/>
  <c r="G915" i="1" s="1"/>
  <c r="G914" i="1" s="1"/>
  <c r="F917" i="1"/>
  <c r="F916" i="1" s="1"/>
  <c r="F915" i="1" s="1"/>
  <c r="F914" i="1" s="1"/>
  <c r="K913" i="1"/>
  <c r="K912" i="1" s="1"/>
  <c r="K911" i="1" s="1"/>
  <c r="K910" i="1" s="1"/>
  <c r="J913" i="1"/>
  <c r="J912" i="1" s="1"/>
  <c r="J911" i="1" s="1"/>
  <c r="J910" i="1" s="1"/>
  <c r="I913" i="1"/>
  <c r="I912" i="1" s="1"/>
  <c r="I911" i="1" s="1"/>
  <c r="I910" i="1" s="1"/>
  <c r="H913" i="1"/>
  <c r="H912" i="1" s="1"/>
  <c r="H911" i="1" s="1"/>
  <c r="H910" i="1" s="1"/>
  <c r="G913" i="1"/>
  <c r="G912" i="1" s="1"/>
  <c r="G911" i="1" s="1"/>
  <c r="G910" i="1" s="1"/>
  <c r="F913" i="1"/>
  <c r="F912" i="1" s="1"/>
  <c r="F911" i="1" s="1"/>
  <c r="F910" i="1" s="1"/>
  <c r="K909" i="1"/>
  <c r="K908" i="1" s="1"/>
  <c r="K907" i="1" s="1"/>
  <c r="K906" i="1" s="1"/>
  <c r="J909" i="1"/>
  <c r="J908" i="1" s="1"/>
  <c r="J907" i="1" s="1"/>
  <c r="J906" i="1" s="1"/>
  <c r="I909" i="1"/>
  <c r="H909" i="1"/>
  <c r="H908" i="1" s="1"/>
  <c r="H907" i="1" s="1"/>
  <c r="H906" i="1" s="1"/>
  <c r="G909" i="1"/>
  <c r="G908" i="1" s="1"/>
  <c r="G907" i="1" s="1"/>
  <c r="G906" i="1" s="1"/>
  <c r="F909" i="1"/>
  <c r="F908" i="1" s="1"/>
  <c r="F907" i="1" s="1"/>
  <c r="F906" i="1" s="1"/>
  <c r="I908" i="1"/>
  <c r="I907" i="1" s="1"/>
  <c r="I906" i="1" s="1"/>
  <c r="K904" i="1"/>
  <c r="K903" i="1" s="1"/>
  <c r="K902" i="1" s="1"/>
  <c r="K901" i="1" s="1"/>
  <c r="J904" i="1"/>
  <c r="J903" i="1" s="1"/>
  <c r="J902" i="1" s="1"/>
  <c r="J901" i="1" s="1"/>
  <c r="I904" i="1"/>
  <c r="I903" i="1" s="1"/>
  <c r="I902" i="1" s="1"/>
  <c r="I901" i="1" s="1"/>
  <c r="H904" i="1"/>
  <c r="H903" i="1" s="1"/>
  <c r="H902" i="1" s="1"/>
  <c r="H901" i="1" s="1"/>
  <c r="G904" i="1"/>
  <c r="G903" i="1" s="1"/>
  <c r="G902" i="1" s="1"/>
  <c r="G901" i="1" s="1"/>
  <c r="F904" i="1"/>
  <c r="F903" i="1" s="1"/>
  <c r="F902" i="1" s="1"/>
  <c r="F901" i="1" s="1"/>
  <c r="K900" i="1"/>
  <c r="K899" i="1" s="1"/>
  <c r="K898" i="1" s="1"/>
  <c r="K897" i="1" s="1"/>
  <c r="J900" i="1"/>
  <c r="J899" i="1" s="1"/>
  <c r="J898" i="1" s="1"/>
  <c r="J897" i="1" s="1"/>
  <c r="I900" i="1"/>
  <c r="I899" i="1" s="1"/>
  <c r="I898" i="1" s="1"/>
  <c r="I897" i="1" s="1"/>
  <c r="H900" i="1"/>
  <c r="H899" i="1" s="1"/>
  <c r="H898" i="1" s="1"/>
  <c r="H897" i="1" s="1"/>
  <c r="G900" i="1"/>
  <c r="G899" i="1" s="1"/>
  <c r="G898" i="1" s="1"/>
  <c r="G897" i="1" s="1"/>
  <c r="F900" i="1"/>
  <c r="F899" i="1" s="1"/>
  <c r="F898" i="1" s="1"/>
  <c r="F897" i="1" s="1"/>
  <c r="K896" i="1"/>
  <c r="K895" i="1" s="1"/>
  <c r="K894" i="1" s="1"/>
  <c r="K893" i="1" s="1"/>
  <c r="J896" i="1"/>
  <c r="J895" i="1" s="1"/>
  <c r="J894" i="1" s="1"/>
  <c r="J893" i="1" s="1"/>
  <c r="I896" i="1"/>
  <c r="H896" i="1"/>
  <c r="H895" i="1" s="1"/>
  <c r="H894" i="1" s="1"/>
  <c r="H893" i="1" s="1"/>
  <c r="G896" i="1"/>
  <c r="G895" i="1" s="1"/>
  <c r="G894" i="1" s="1"/>
  <c r="G893" i="1" s="1"/>
  <c r="F896" i="1"/>
  <c r="F895" i="1" s="1"/>
  <c r="F894" i="1" s="1"/>
  <c r="F893" i="1" s="1"/>
  <c r="I895" i="1"/>
  <c r="I894" i="1" s="1"/>
  <c r="I893" i="1" s="1"/>
  <c r="K892" i="1"/>
  <c r="K891" i="1" s="1"/>
  <c r="K890" i="1" s="1"/>
  <c r="K889" i="1" s="1"/>
  <c r="J892" i="1"/>
  <c r="J891" i="1" s="1"/>
  <c r="J890" i="1" s="1"/>
  <c r="J889" i="1" s="1"/>
  <c r="I892" i="1"/>
  <c r="I891" i="1" s="1"/>
  <c r="I890" i="1" s="1"/>
  <c r="I889" i="1" s="1"/>
  <c r="H892" i="1"/>
  <c r="H891" i="1" s="1"/>
  <c r="H890" i="1" s="1"/>
  <c r="H889" i="1" s="1"/>
  <c r="G892" i="1"/>
  <c r="G891" i="1" s="1"/>
  <c r="G890" i="1" s="1"/>
  <c r="G889" i="1" s="1"/>
  <c r="F892" i="1"/>
  <c r="F891" i="1" s="1"/>
  <c r="F890" i="1" s="1"/>
  <c r="F889" i="1" s="1"/>
  <c r="K886" i="1"/>
  <c r="K885" i="1" s="1"/>
  <c r="K884" i="1" s="1"/>
  <c r="K883" i="1" s="1"/>
  <c r="J886" i="1"/>
  <c r="J885" i="1" s="1"/>
  <c r="J884" i="1" s="1"/>
  <c r="J883" i="1" s="1"/>
  <c r="I886" i="1"/>
  <c r="I885" i="1" s="1"/>
  <c r="I884" i="1" s="1"/>
  <c r="H886" i="1"/>
  <c r="H885" i="1" s="1"/>
  <c r="H884" i="1" s="1"/>
  <c r="G886" i="1"/>
  <c r="G885" i="1" s="1"/>
  <c r="G884" i="1" s="1"/>
  <c r="F886" i="1"/>
  <c r="F885" i="1" s="1"/>
  <c r="F884" i="1" s="1"/>
  <c r="K880" i="1"/>
  <c r="K879" i="1" s="1"/>
  <c r="K878" i="1" s="1"/>
  <c r="K877" i="1" s="1"/>
  <c r="K876" i="1" s="1"/>
  <c r="J880" i="1"/>
  <c r="J879" i="1" s="1"/>
  <c r="J878" i="1" s="1"/>
  <c r="J877" i="1" s="1"/>
  <c r="J876" i="1" s="1"/>
  <c r="I880" i="1"/>
  <c r="I879" i="1" s="1"/>
  <c r="I878" i="1" s="1"/>
  <c r="I877" i="1" s="1"/>
  <c r="I876" i="1" s="1"/>
  <c r="H880" i="1"/>
  <c r="H879" i="1" s="1"/>
  <c r="H878" i="1" s="1"/>
  <c r="H877" i="1" s="1"/>
  <c r="H876" i="1" s="1"/>
  <c r="G880" i="1"/>
  <c r="G879" i="1" s="1"/>
  <c r="G878" i="1" s="1"/>
  <c r="G877" i="1" s="1"/>
  <c r="G876" i="1" s="1"/>
  <c r="F880" i="1"/>
  <c r="F879" i="1" s="1"/>
  <c r="F878" i="1" s="1"/>
  <c r="F877" i="1" s="1"/>
  <c r="F876" i="1" s="1"/>
  <c r="K875" i="1"/>
  <c r="K874" i="1" s="1"/>
  <c r="K873" i="1" s="1"/>
  <c r="K872" i="1" s="1"/>
  <c r="J875" i="1"/>
  <c r="J874" i="1" s="1"/>
  <c r="J873" i="1" s="1"/>
  <c r="J872" i="1" s="1"/>
  <c r="I875" i="1"/>
  <c r="I874" i="1" s="1"/>
  <c r="I873" i="1" s="1"/>
  <c r="I872" i="1" s="1"/>
  <c r="H875" i="1"/>
  <c r="H874" i="1" s="1"/>
  <c r="H873" i="1" s="1"/>
  <c r="H872" i="1" s="1"/>
  <c r="G875" i="1"/>
  <c r="G874" i="1" s="1"/>
  <c r="G873" i="1" s="1"/>
  <c r="G872" i="1" s="1"/>
  <c r="F875" i="1"/>
  <c r="F874" i="1" s="1"/>
  <c r="F873" i="1" s="1"/>
  <c r="F872" i="1" s="1"/>
  <c r="K871" i="1"/>
  <c r="K870" i="1" s="1"/>
  <c r="K869" i="1" s="1"/>
  <c r="K868" i="1" s="1"/>
  <c r="J871" i="1"/>
  <c r="J870" i="1" s="1"/>
  <c r="J869" i="1" s="1"/>
  <c r="J868" i="1" s="1"/>
  <c r="I871" i="1"/>
  <c r="I870" i="1" s="1"/>
  <c r="I869" i="1" s="1"/>
  <c r="I868" i="1" s="1"/>
  <c r="H871" i="1"/>
  <c r="H870" i="1" s="1"/>
  <c r="H869" i="1" s="1"/>
  <c r="H868" i="1" s="1"/>
  <c r="G871" i="1"/>
  <c r="G870" i="1" s="1"/>
  <c r="G869" i="1" s="1"/>
  <c r="G868" i="1" s="1"/>
  <c r="F871" i="1"/>
  <c r="F870" i="1" s="1"/>
  <c r="F869" i="1" s="1"/>
  <c r="F868" i="1" s="1"/>
  <c r="K867" i="1"/>
  <c r="K866" i="1" s="1"/>
  <c r="K865" i="1" s="1"/>
  <c r="K864" i="1" s="1"/>
  <c r="J867" i="1"/>
  <c r="J866" i="1" s="1"/>
  <c r="J865" i="1" s="1"/>
  <c r="J864" i="1" s="1"/>
  <c r="I867" i="1"/>
  <c r="I866" i="1" s="1"/>
  <c r="I865" i="1" s="1"/>
  <c r="I864" i="1" s="1"/>
  <c r="H867" i="1"/>
  <c r="H866" i="1" s="1"/>
  <c r="H865" i="1" s="1"/>
  <c r="H864" i="1" s="1"/>
  <c r="G867" i="1"/>
  <c r="G866" i="1" s="1"/>
  <c r="G865" i="1" s="1"/>
  <c r="G864" i="1" s="1"/>
  <c r="F867" i="1"/>
  <c r="F866" i="1" s="1"/>
  <c r="F865" i="1" s="1"/>
  <c r="F864" i="1" s="1"/>
  <c r="K863" i="1"/>
  <c r="K862" i="1" s="1"/>
  <c r="K861" i="1" s="1"/>
  <c r="K860" i="1" s="1"/>
  <c r="J863" i="1"/>
  <c r="J862" i="1" s="1"/>
  <c r="J861" i="1" s="1"/>
  <c r="J860" i="1" s="1"/>
  <c r="I863" i="1"/>
  <c r="I862" i="1" s="1"/>
  <c r="I861" i="1" s="1"/>
  <c r="I860" i="1" s="1"/>
  <c r="H863" i="1"/>
  <c r="H862" i="1" s="1"/>
  <c r="H861" i="1" s="1"/>
  <c r="H860" i="1" s="1"/>
  <c r="G863" i="1"/>
  <c r="G862" i="1" s="1"/>
  <c r="G861" i="1" s="1"/>
  <c r="G860" i="1" s="1"/>
  <c r="F863" i="1"/>
  <c r="F862" i="1" s="1"/>
  <c r="F861" i="1" s="1"/>
  <c r="F860" i="1" s="1"/>
  <c r="K859" i="1"/>
  <c r="K858" i="1" s="1"/>
  <c r="K857" i="1" s="1"/>
  <c r="K856" i="1" s="1"/>
  <c r="J859" i="1"/>
  <c r="J858" i="1" s="1"/>
  <c r="J857" i="1" s="1"/>
  <c r="J856" i="1" s="1"/>
  <c r="I859" i="1"/>
  <c r="I858" i="1" s="1"/>
  <c r="I857" i="1" s="1"/>
  <c r="I856" i="1" s="1"/>
  <c r="H859" i="1"/>
  <c r="H858" i="1" s="1"/>
  <c r="H857" i="1" s="1"/>
  <c r="H856" i="1" s="1"/>
  <c r="G859" i="1"/>
  <c r="G858" i="1" s="1"/>
  <c r="G857" i="1" s="1"/>
  <c r="G856" i="1" s="1"/>
  <c r="F859" i="1"/>
  <c r="F858" i="1" s="1"/>
  <c r="F857" i="1" s="1"/>
  <c r="F856" i="1" s="1"/>
  <c r="K855" i="1"/>
  <c r="K854" i="1" s="1"/>
  <c r="K853" i="1" s="1"/>
  <c r="K852" i="1" s="1"/>
  <c r="J855" i="1"/>
  <c r="J854" i="1" s="1"/>
  <c r="J853" i="1" s="1"/>
  <c r="J852" i="1" s="1"/>
  <c r="I855" i="1"/>
  <c r="I854" i="1" s="1"/>
  <c r="I853" i="1" s="1"/>
  <c r="I852" i="1" s="1"/>
  <c r="H855" i="1"/>
  <c r="H854" i="1" s="1"/>
  <c r="H853" i="1" s="1"/>
  <c r="H852" i="1" s="1"/>
  <c r="G855" i="1"/>
  <c r="G854" i="1" s="1"/>
  <c r="G853" i="1" s="1"/>
  <c r="G852" i="1" s="1"/>
  <c r="F855" i="1"/>
  <c r="F854" i="1" s="1"/>
  <c r="F853" i="1" s="1"/>
  <c r="F852" i="1" s="1"/>
  <c r="K851" i="1"/>
  <c r="K850" i="1" s="1"/>
  <c r="K849" i="1" s="1"/>
  <c r="K848" i="1" s="1"/>
  <c r="J851" i="1"/>
  <c r="J850" i="1" s="1"/>
  <c r="J849" i="1" s="1"/>
  <c r="J848" i="1" s="1"/>
  <c r="I851" i="1"/>
  <c r="I850" i="1" s="1"/>
  <c r="I849" i="1" s="1"/>
  <c r="I848" i="1" s="1"/>
  <c r="H851" i="1"/>
  <c r="H850" i="1" s="1"/>
  <c r="H849" i="1" s="1"/>
  <c r="H848" i="1" s="1"/>
  <c r="G851" i="1"/>
  <c r="G850" i="1" s="1"/>
  <c r="G849" i="1" s="1"/>
  <c r="G848" i="1" s="1"/>
  <c r="F851" i="1"/>
  <c r="F850" i="1" s="1"/>
  <c r="F849" i="1" s="1"/>
  <c r="F848" i="1" s="1"/>
  <c r="K845" i="1"/>
  <c r="K844" i="1" s="1"/>
  <c r="K843" i="1" s="1"/>
  <c r="K842" i="1" s="1"/>
  <c r="K841" i="1" s="1"/>
  <c r="J845" i="1"/>
  <c r="J844" i="1" s="1"/>
  <c r="J843" i="1" s="1"/>
  <c r="J842" i="1" s="1"/>
  <c r="J841" i="1" s="1"/>
  <c r="I845" i="1"/>
  <c r="I844" i="1" s="1"/>
  <c r="I843" i="1" s="1"/>
  <c r="I842" i="1" s="1"/>
  <c r="H845" i="1"/>
  <c r="H844" i="1" s="1"/>
  <c r="H843" i="1" s="1"/>
  <c r="H842" i="1" s="1"/>
  <c r="G845" i="1"/>
  <c r="G844" i="1" s="1"/>
  <c r="G843" i="1" s="1"/>
  <c r="G842" i="1" s="1"/>
  <c r="F845" i="1"/>
  <c r="F844" i="1" s="1"/>
  <c r="F843" i="1" s="1"/>
  <c r="F842" i="1" s="1"/>
  <c r="K840" i="1"/>
  <c r="K839" i="1" s="1"/>
  <c r="J840" i="1"/>
  <c r="J839" i="1" s="1"/>
  <c r="I840" i="1"/>
  <c r="H840" i="1"/>
  <c r="G840" i="1"/>
  <c r="G839" i="1" s="1"/>
  <c r="G838" i="1" s="1"/>
  <c r="G837" i="1" s="1"/>
  <c r="F840" i="1"/>
  <c r="F839" i="1" s="1"/>
  <c r="F838" i="1" s="1"/>
  <c r="F837" i="1" s="1"/>
  <c r="I839" i="1"/>
  <c r="I838" i="1" s="1"/>
  <c r="I837" i="1" s="1"/>
  <c r="H839" i="1"/>
  <c r="H838" i="1" s="1"/>
  <c r="H837" i="1" s="1"/>
  <c r="K838" i="1"/>
  <c r="K837" i="1" s="1"/>
  <c r="J838" i="1"/>
  <c r="J837" i="1" s="1"/>
  <c r="K836" i="1"/>
  <c r="K835" i="1" s="1"/>
  <c r="K834" i="1" s="1"/>
  <c r="K833" i="1" s="1"/>
  <c r="J836" i="1"/>
  <c r="J835" i="1" s="1"/>
  <c r="J834" i="1" s="1"/>
  <c r="J833" i="1" s="1"/>
  <c r="I836" i="1"/>
  <c r="H836" i="1"/>
  <c r="H835" i="1" s="1"/>
  <c r="H834" i="1" s="1"/>
  <c r="H833" i="1" s="1"/>
  <c r="G836" i="1"/>
  <c r="G835" i="1" s="1"/>
  <c r="G834" i="1" s="1"/>
  <c r="G833" i="1" s="1"/>
  <c r="F836" i="1"/>
  <c r="F835" i="1" s="1"/>
  <c r="F834" i="1" s="1"/>
  <c r="F833" i="1" s="1"/>
  <c r="I835" i="1"/>
  <c r="I834" i="1" s="1"/>
  <c r="I833" i="1" s="1"/>
  <c r="K832" i="1"/>
  <c r="K831" i="1" s="1"/>
  <c r="K830" i="1" s="1"/>
  <c r="K829" i="1" s="1"/>
  <c r="J832" i="1"/>
  <c r="J831" i="1" s="1"/>
  <c r="J830" i="1" s="1"/>
  <c r="J829" i="1" s="1"/>
  <c r="I832" i="1"/>
  <c r="H832" i="1"/>
  <c r="H831" i="1" s="1"/>
  <c r="H830" i="1" s="1"/>
  <c r="H829" i="1" s="1"/>
  <c r="G832" i="1"/>
  <c r="G831" i="1" s="1"/>
  <c r="G830" i="1" s="1"/>
  <c r="G829" i="1" s="1"/>
  <c r="F832" i="1"/>
  <c r="F831" i="1" s="1"/>
  <c r="F830" i="1" s="1"/>
  <c r="F829" i="1" s="1"/>
  <c r="I831" i="1"/>
  <c r="I830" i="1" s="1"/>
  <c r="I829" i="1" s="1"/>
  <c r="K828" i="1"/>
  <c r="K827" i="1" s="1"/>
  <c r="J828" i="1"/>
  <c r="J827" i="1" s="1"/>
  <c r="J826" i="1" s="1"/>
  <c r="J825" i="1" s="1"/>
  <c r="I828" i="1"/>
  <c r="H828" i="1"/>
  <c r="G828" i="1"/>
  <c r="G827" i="1" s="1"/>
  <c r="G826" i="1" s="1"/>
  <c r="G825" i="1" s="1"/>
  <c r="F828" i="1"/>
  <c r="F827" i="1" s="1"/>
  <c r="F826" i="1" s="1"/>
  <c r="F825" i="1" s="1"/>
  <c r="I827" i="1"/>
  <c r="I826" i="1" s="1"/>
  <c r="I825" i="1" s="1"/>
  <c r="H827" i="1"/>
  <c r="H826" i="1" s="1"/>
  <c r="H825" i="1" s="1"/>
  <c r="K826" i="1"/>
  <c r="K825" i="1" s="1"/>
  <c r="K824" i="1"/>
  <c r="K823" i="1" s="1"/>
  <c r="K822" i="1" s="1"/>
  <c r="K821" i="1" s="1"/>
  <c r="J824" i="1"/>
  <c r="J823" i="1" s="1"/>
  <c r="J822" i="1" s="1"/>
  <c r="J821" i="1" s="1"/>
  <c r="I824" i="1"/>
  <c r="H824" i="1"/>
  <c r="H823" i="1" s="1"/>
  <c r="H822" i="1" s="1"/>
  <c r="H821" i="1" s="1"/>
  <c r="G824" i="1"/>
  <c r="G823" i="1" s="1"/>
  <c r="G822" i="1" s="1"/>
  <c r="G821" i="1" s="1"/>
  <c r="F824" i="1"/>
  <c r="F823" i="1" s="1"/>
  <c r="F822" i="1" s="1"/>
  <c r="F821" i="1" s="1"/>
  <c r="I823" i="1"/>
  <c r="I822" i="1" s="1"/>
  <c r="I821" i="1" s="1"/>
  <c r="K820" i="1"/>
  <c r="K819" i="1" s="1"/>
  <c r="K818" i="1" s="1"/>
  <c r="K817" i="1" s="1"/>
  <c r="J820" i="1"/>
  <c r="J819" i="1" s="1"/>
  <c r="J818" i="1" s="1"/>
  <c r="J817" i="1" s="1"/>
  <c r="I820" i="1"/>
  <c r="H820" i="1"/>
  <c r="H819" i="1" s="1"/>
  <c r="H818" i="1" s="1"/>
  <c r="H817" i="1" s="1"/>
  <c r="G820" i="1"/>
  <c r="G819" i="1" s="1"/>
  <c r="G818" i="1" s="1"/>
  <c r="G817" i="1" s="1"/>
  <c r="F820" i="1"/>
  <c r="F819" i="1" s="1"/>
  <c r="F818" i="1" s="1"/>
  <c r="F817" i="1" s="1"/>
  <c r="I819" i="1"/>
  <c r="I818" i="1" s="1"/>
  <c r="I817" i="1" s="1"/>
  <c r="K816" i="1"/>
  <c r="K815" i="1" s="1"/>
  <c r="K814" i="1" s="1"/>
  <c r="K813" i="1" s="1"/>
  <c r="J816" i="1"/>
  <c r="J815" i="1" s="1"/>
  <c r="J814" i="1" s="1"/>
  <c r="J813" i="1" s="1"/>
  <c r="I816" i="1"/>
  <c r="I815" i="1" s="1"/>
  <c r="I814" i="1" s="1"/>
  <c r="I813" i="1" s="1"/>
  <c r="H816" i="1"/>
  <c r="H815" i="1" s="1"/>
  <c r="H814" i="1" s="1"/>
  <c r="H813" i="1" s="1"/>
  <c r="G816" i="1"/>
  <c r="G815" i="1" s="1"/>
  <c r="G814" i="1" s="1"/>
  <c r="G813" i="1" s="1"/>
  <c r="F816" i="1"/>
  <c r="F815" i="1" s="1"/>
  <c r="F814" i="1" s="1"/>
  <c r="F813" i="1" s="1"/>
  <c r="K812" i="1"/>
  <c r="K811" i="1" s="1"/>
  <c r="J812" i="1"/>
  <c r="J811" i="1" s="1"/>
  <c r="J810" i="1" s="1"/>
  <c r="J809" i="1" s="1"/>
  <c r="I812" i="1"/>
  <c r="H812" i="1"/>
  <c r="G812" i="1"/>
  <c r="G811" i="1" s="1"/>
  <c r="G810" i="1" s="1"/>
  <c r="G809" i="1" s="1"/>
  <c r="F812" i="1"/>
  <c r="F811" i="1" s="1"/>
  <c r="F810" i="1" s="1"/>
  <c r="F809" i="1" s="1"/>
  <c r="I811" i="1"/>
  <c r="I810" i="1" s="1"/>
  <c r="I809" i="1" s="1"/>
  <c r="H811" i="1"/>
  <c r="H810" i="1" s="1"/>
  <c r="H809" i="1" s="1"/>
  <c r="K810" i="1"/>
  <c r="K809" i="1" s="1"/>
  <c r="K808" i="1"/>
  <c r="K807" i="1" s="1"/>
  <c r="K806" i="1" s="1"/>
  <c r="K805" i="1" s="1"/>
  <c r="J808" i="1"/>
  <c r="J807" i="1" s="1"/>
  <c r="J806" i="1" s="1"/>
  <c r="J805" i="1" s="1"/>
  <c r="I808" i="1"/>
  <c r="I807" i="1" s="1"/>
  <c r="I806" i="1" s="1"/>
  <c r="I805" i="1" s="1"/>
  <c r="H808" i="1"/>
  <c r="H807" i="1" s="1"/>
  <c r="H806" i="1" s="1"/>
  <c r="H805" i="1" s="1"/>
  <c r="G808" i="1"/>
  <c r="G807" i="1" s="1"/>
  <c r="G806" i="1" s="1"/>
  <c r="G805" i="1" s="1"/>
  <c r="F808" i="1"/>
  <c r="F807" i="1" s="1"/>
  <c r="F806" i="1" s="1"/>
  <c r="F805" i="1" s="1"/>
  <c r="K802" i="1"/>
  <c r="K801" i="1" s="1"/>
  <c r="K800" i="1" s="1"/>
  <c r="K799" i="1" s="1"/>
  <c r="J802" i="1"/>
  <c r="J801" i="1" s="1"/>
  <c r="J800" i="1" s="1"/>
  <c r="J799" i="1" s="1"/>
  <c r="I802" i="1"/>
  <c r="I801" i="1" s="1"/>
  <c r="H802" i="1"/>
  <c r="H801" i="1" s="1"/>
  <c r="H800" i="1" s="1"/>
  <c r="H799" i="1" s="1"/>
  <c r="G802" i="1"/>
  <c r="G801" i="1" s="1"/>
  <c r="G800" i="1" s="1"/>
  <c r="G799" i="1" s="1"/>
  <c r="F802" i="1"/>
  <c r="F801" i="1" s="1"/>
  <c r="F800" i="1" s="1"/>
  <c r="F799" i="1" s="1"/>
  <c r="I800" i="1"/>
  <c r="I799" i="1" s="1"/>
  <c r="K798" i="1"/>
  <c r="K797" i="1" s="1"/>
  <c r="K796" i="1" s="1"/>
  <c r="K795" i="1" s="1"/>
  <c r="J798" i="1"/>
  <c r="J797" i="1" s="1"/>
  <c r="J796" i="1" s="1"/>
  <c r="J795" i="1" s="1"/>
  <c r="I798" i="1"/>
  <c r="I797" i="1" s="1"/>
  <c r="I796" i="1" s="1"/>
  <c r="I795" i="1" s="1"/>
  <c r="H798" i="1"/>
  <c r="H797" i="1" s="1"/>
  <c r="H796" i="1" s="1"/>
  <c r="H795" i="1" s="1"/>
  <c r="G798" i="1"/>
  <c r="G797" i="1" s="1"/>
  <c r="G796" i="1" s="1"/>
  <c r="G795" i="1" s="1"/>
  <c r="F798" i="1"/>
  <c r="F797" i="1" s="1"/>
  <c r="F796" i="1" s="1"/>
  <c r="F795" i="1" s="1"/>
  <c r="K794" i="1"/>
  <c r="K793" i="1" s="1"/>
  <c r="K792" i="1" s="1"/>
  <c r="K791" i="1" s="1"/>
  <c r="J794" i="1"/>
  <c r="J793" i="1" s="1"/>
  <c r="J792" i="1" s="1"/>
  <c r="J791" i="1" s="1"/>
  <c r="I794" i="1"/>
  <c r="I793" i="1" s="1"/>
  <c r="I792" i="1" s="1"/>
  <c r="I791" i="1" s="1"/>
  <c r="H794" i="1"/>
  <c r="H793" i="1" s="1"/>
  <c r="H792" i="1" s="1"/>
  <c r="H791" i="1" s="1"/>
  <c r="G794" i="1"/>
  <c r="G793" i="1" s="1"/>
  <c r="G792" i="1" s="1"/>
  <c r="G791" i="1" s="1"/>
  <c r="F794" i="1"/>
  <c r="F793" i="1" s="1"/>
  <c r="F792" i="1" s="1"/>
  <c r="F791" i="1" s="1"/>
  <c r="K790" i="1"/>
  <c r="K789" i="1" s="1"/>
  <c r="K788" i="1" s="1"/>
  <c r="K787" i="1" s="1"/>
  <c r="J790" i="1"/>
  <c r="J789" i="1" s="1"/>
  <c r="J788" i="1" s="1"/>
  <c r="J787" i="1" s="1"/>
  <c r="I790" i="1"/>
  <c r="I789" i="1" s="1"/>
  <c r="I788" i="1" s="1"/>
  <c r="I787" i="1" s="1"/>
  <c r="H790" i="1"/>
  <c r="H789" i="1" s="1"/>
  <c r="H788" i="1" s="1"/>
  <c r="H787" i="1" s="1"/>
  <c r="G790" i="1"/>
  <c r="G789" i="1" s="1"/>
  <c r="G788" i="1" s="1"/>
  <c r="G787" i="1" s="1"/>
  <c r="F790" i="1"/>
  <c r="F789" i="1" s="1"/>
  <c r="F788" i="1" s="1"/>
  <c r="F787" i="1" s="1"/>
  <c r="K786" i="1"/>
  <c r="K785" i="1" s="1"/>
  <c r="K784" i="1" s="1"/>
  <c r="K783" i="1" s="1"/>
  <c r="J786" i="1"/>
  <c r="J785" i="1" s="1"/>
  <c r="J784" i="1" s="1"/>
  <c r="J783" i="1" s="1"/>
  <c r="I786" i="1"/>
  <c r="I785" i="1" s="1"/>
  <c r="I784" i="1" s="1"/>
  <c r="I783" i="1" s="1"/>
  <c r="H786" i="1"/>
  <c r="H785" i="1" s="1"/>
  <c r="H784" i="1" s="1"/>
  <c r="H783" i="1" s="1"/>
  <c r="G786" i="1"/>
  <c r="G785" i="1" s="1"/>
  <c r="G784" i="1" s="1"/>
  <c r="G783" i="1" s="1"/>
  <c r="F786" i="1"/>
  <c r="F785" i="1" s="1"/>
  <c r="F784" i="1" s="1"/>
  <c r="F783" i="1" s="1"/>
  <c r="K782" i="1"/>
  <c r="K781" i="1" s="1"/>
  <c r="K780" i="1" s="1"/>
  <c r="K779" i="1" s="1"/>
  <c r="J782" i="1"/>
  <c r="J781" i="1" s="1"/>
  <c r="J780" i="1" s="1"/>
  <c r="J779" i="1" s="1"/>
  <c r="I782" i="1"/>
  <c r="I781" i="1" s="1"/>
  <c r="H782" i="1"/>
  <c r="H781" i="1" s="1"/>
  <c r="H780" i="1" s="1"/>
  <c r="H779" i="1" s="1"/>
  <c r="G782" i="1"/>
  <c r="G781" i="1" s="1"/>
  <c r="G780" i="1" s="1"/>
  <c r="G779" i="1" s="1"/>
  <c r="F782" i="1"/>
  <c r="F781" i="1" s="1"/>
  <c r="F780" i="1" s="1"/>
  <c r="F779" i="1" s="1"/>
  <c r="I780" i="1"/>
  <c r="I779" i="1" s="1"/>
  <c r="K778" i="1"/>
  <c r="K777" i="1" s="1"/>
  <c r="K776" i="1" s="1"/>
  <c r="K775" i="1" s="1"/>
  <c r="J778" i="1"/>
  <c r="J777" i="1" s="1"/>
  <c r="J776" i="1" s="1"/>
  <c r="J775" i="1" s="1"/>
  <c r="I778" i="1"/>
  <c r="I777" i="1" s="1"/>
  <c r="I776" i="1" s="1"/>
  <c r="I775" i="1" s="1"/>
  <c r="H778" i="1"/>
  <c r="H777" i="1" s="1"/>
  <c r="H776" i="1" s="1"/>
  <c r="H775" i="1" s="1"/>
  <c r="G778" i="1"/>
  <c r="G777" i="1" s="1"/>
  <c r="G776" i="1" s="1"/>
  <c r="G775" i="1" s="1"/>
  <c r="F778" i="1"/>
  <c r="F777" i="1" s="1"/>
  <c r="F776" i="1" s="1"/>
  <c r="F775" i="1" s="1"/>
  <c r="K774" i="1"/>
  <c r="K773" i="1" s="1"/>
  <c r="K772" i="1" s="1"/>
  <c r="K771" i="1" s="1"/>
  <c r="J774" i="1"/>
  <c r="J773" i="1" s="1"/>
  <c r="J772" i="1" s="1"/>
  <c r="J771" i="1" s="1"/>
  <c r="I774" i="1"/>
  <c r="I773" i="1" s="1"/>
  <c r="I772" i="1" s="1"/>
  <c r="I771" i="1" s="1"/>
  <c r="H774" i="1"/>
  <c r="H773" i="1" s="1"/>
  <c r="H772" i="1" s="1"/>
  <c r="H771" i="1" s="1"/>
  <c r="G774" i="1"/>
  <c r="G773" i="1" s="1"/>
  <c r="G772" i="1" s="1"/>
  <c r="G771" i="1" s="1"/>
  <c r="F774" i="1"/>
  <c r="F773" i="1" s="1"/>
  <c r="F772" i="1" s="1"/>
  <c r="F771" i="1" s="1"/>
  <c r="K768" i="1"/>
  <c r="K767" i="1" s="1"/>
  <c r="K766" i="1" s="1"/>
  <c r="K765" i="1" s="1"/>
  <c r="J768" i="1"/>
  <c r="J767" i="1" s="1"/>
  <c r="J766" i="1" s="1"/>
  <c r="J765" i="1" s="1"/>
  <c r="I768" i="1"/>
  <c r="I767" i="1" s="1"/>
  <c r="I766" i="1" s="1"/>
  <c r="I765" i="1" s="1"/>
  <c r="H768" i="1"/>
  <c r="H767" i="1" s="1"/>
  <c r="H766" i="1" s="1"/>
  <c r="H765" i="1" s="1"/>
  <c r="G768" i="1"/>
  <c r="G767" i="1" s="1"/>
  <c r="G766" i="1" s="1"/>
  <c r="G765" i="1" s="1"/>
  <c r="F768" i="1"/>
  <c r="F767" i="1" s="1"/>
  <c r="F766" i="1" s="1"/>
  <c r="F765" i="1" s="1"/>
  <c r="K764" i="1"/>
  <c r="K763" i="1" s="1"/>
  <c r="K762" i="1" s="1"/>
  <c r="K761" i="1" s="1"/>
  <c r="J764" i="1"/>
  <c r="J763" i="1" s="1"/>
  <c r="J762" i="1" s="1"/>
  <c r="J761" i="1" s="1"/>
  <c r="I764" i="1"/>
  <c r="I763" i="1" s="1"/>
  <c r="I762" i="1" s="1"/>
  <c r="I761" i="1" s="1"/>
  <c r="H764" i="1"/>
  <c r="H763" i="1" s="1"/>
  <c r="H762" i="1" s="1"/>
  <c r="H761" i="1" s="1"/>
  <c r="G764" i="1"/>
  <c r="G763" i="1" s="1"/>
  <c r="G762" i="1" s="1"/>
  <c r="G761" i="1" s="1"/>
  <c r="F764" i="1"/>
  <c r="F763" i="1" s="1"/>
  <c r="F762" i="1" s="1"/>
  <c r="F761" i="1" s="1"/>
  <c r="K760" i="1"/>
  <c r="K759" i="1" s="1"/>
  <c r="K758" i="1" s="1"/>
  <c r="K757" i="1" s="1"/>
  <c r="J760" i="1"/>
  <c r="J759" i="1" s="1"/>
  <c r="J758" i="1" s="1"/>
  <c r="J757" i="1" s="1"/>
  <c r="I760" i="1"/>
  <c r="I759" i="1" s="1"/>
  <c r="I758" i="1" s="1"/>
  <c r="I757" i="1" s="1"/>
  <c r="H760" i="1"/>
  <c r="H759" i="1" s="1"/>
  <c r="H758" i="1" s="1"/>
  <c r="H757" i="1" s="1"/>
  <c r="G760" i="1"/>
  <c r="G759" i="1" s="1"/>
  <c r="G758" i="1" s="1"/>
  <c r="G757" i="1" s="1"/>
  <c r="F760" i="1"/>
  <c r="F759" i="1" s="1"/>
  <c r="F758" i="1" s="1"/>
  <c r="F757" i="1" s="1"/>
  <c r="K756" i="1"/>
  <c r="K755" i="1" s="1"/>
  <c r="J756" i="1"/>
  <c r="J755" i="1" s="1"/>
  <c r="J754" i="1" s="1"/>
  <c r="J753" i="1" s="1"/>
  <c r="I756" i="1"/>
  <c r="H756" i="1"/>
  <c r="G756" i="1"/>
  <c r="G755" i="1" s="1"/>
  <c r="G754" i="1" s="1"/>
  <c r="G753" i="1" s="1"/>
  <c r="F756" i="1"/>
  <c r="F755" i="1" s="1"/>
  <c r="F754" i="1" s="1"/>
  <c r="F753" i="1" s="1"/>
  <c r="I755" i="1"/>
  <c r="I754" i="1" s="1"/>
  <c r="I753" i="1" s="1"/>
  <c r="H755" i="1"/>
  <c r="H754" i="1" s="1"/>
  <c r="H753" i="1" s="1"/>
  <c r="K754" i="1"/>
  <c r="K753" i="1" s="1"/>
  <c r="K752" i="1"/>
  <c r="K751" i="1" s="1"/>
  <c r="K750" i="1" s="1"/>
  <c r="K749" i="1" s="1"/>
  <c r="J752" i="1"/>
  <c r="J751" i="1" s="1"/>
  <c r="J750" i="1" s="1"/>
  <c r="J749" i="1" s="1"/>
  <c r="I752" i="1"/>
  <c r="I751" i="1" s="1"/>
  <c r="I750" i="1" s="1"/>
  <c r="I749" i="1" s="1"/>
  <c r="H752" i="1"/>
  <c r="H751" i="1" s="1"/>
  <c r="H750" i="1" s="1"/>
  <c r="H749" i="1" s="1"/>
  <c r="G752" i="1"/>
  <c r="G751" i="1" s="1"/>
  <c r="G750" i="1" s="1"/>
  <c r="G749" i="1" s="1"/>
  <c r="F752" i="1"/>
  <c r="F751" i="1" s="1"/>
  <c r="F750" i="1" s="1"/>
  <c r="F749" i="1" s="1"/>
  <c r="K748" i="1"/>
  <c r="K747" i="1" s="1"/>
  <c r="K746" i="1" s="1"/>
  <c r="K745" i="1" s="1"/>
  <c r="J748" i="1"/>
  <c r="J747" i="1" s="1"/>
  <c r="J746" i="1" s="1"/>
  <c r="J745" i="1" s="1"/>
  <c r="I748" i="1"/>
  <c r="H748" i="1"/>
  <c r="H747" i="1" s="1"/>
  <c r="H746" i="1" s="1"/>
  <c r="H745" i="1" s="1"/>
  <c r="G748" i="1"/>
  <c r="G747" i="1" s="1"/>
  <c r="G746" i="1" s="1"/>
  <c r="G745" i="1" s="1"/>
  <c r="F748" i="1"/>
  <c r="F747" i="1" s="1"/>
  <c r="F746" i="1" s="1"/>
  <c r="F745" i="1" s="1"/>
  <c r="I747" i="1"/>
  <c r="I746" i="1" s="1"/>
  <c r="I745" i="1" s="1"/>
  <c r="K744" i="1"/>
  <c r="K743" i="1" s="1"/>
  <c r="K742" i="1" s="1"/>
  <c r="K741" i="1" s="1"/>
  <c r="J744" i="1"/>
  <c r="J743" i="1" s="1"/>
  <c r="J742" i="1" s="1"/>
  <c r="J741" i="1" s="1"/>
  <c r="I744" i="1"/>
  <c r="I743" i="1" s="1"/>
  <c r="I742" i="1" s="1"/>
  <c r="I741" i="1" s="1"/>
  <c r="H744" i="1"/>
  <c r="H743" i="1" s="1"/>
  <c r="H742" i="1" s="1"/>
  <c r="H741" i="1" s="1"/>
  <c r="G744" i="1"/>
  <c r="G743" i="1" s="1"/>
  <c r="G742" i="1" s="1"/>
  <c r="G741" i="1" s="1"/>
  <c r="F744" i="1"/>
  <c r="F743" i="1" s="1"/>
  <c r="F742" i="1" s="1"/>
  <c r="F741" i="1" s="1"/>
  <c r="K740" i="1"/>
  <c r="K739" i="1" s="1"/>
  <c r="J740" i="1"/>
  <c r="J739" i="1" s="1"/>
  <c r="J738" i="1" s="1"/>
  <c r="J737" i="1" s="1"/>
  <c r="I740" i="1"/>
  <c r="H740" i="1"/>
  <c r="G740" i="1"/>
  <c r="G739" i="1" s="1"/>
  <c r="G738" i="1" s="1"/>
  <c r="G737" i="1" s="1"/>
  <c r="F740" i="1"/>
  <c r="F739" i="1" s="1"/>
  <c r="F738" i="1" s="1"/>
  <c r="F737" i="1" s="1"/>
  <c r="I739" i="1"/>
  <c r="I738" i="1" s="1"/>
  <c r="I737" i="1" s="1"/>
  <c r="H739" i="1"/>
  <c r="H738" i="1" s="1"/>
  <c r="H737" i="1" s="1"/>
  <c r="K738" i="1"/>
  <c r="K737" i="1" s="1"/>
  <c r="K733" i="1"/>
  <c r="K732" i="1" s="1"/>
  <c r="K731" i="1" s="1"/>
  <c r="K730" i="1" s="1"/>
  <c r="J733" i="1"/>
  <c r="J732" i="1" s="1"/>
  <c r="J731" i="1" s="1"/>
  <c r="J730" i="1" s="1"/>
  <c r="I733" i="1"/>
  <c r="I732" i="1" s="1"/>
  <c r="I731" i="1" s="1"/>
  <c r="I730" i="1" s="1"/>
  <c r="H733" i="1"/>
  <c r="H732" i="1" s="1"/>
  <c r="H731" i="1" s="1"/>
  <c r="H730" i="1" s="1"/>
  <c r="G733" i="1"/>
  <c r="G732" i="1" s="1"/>
  <c r="G731" i="1" s="1"/>
  <c r="G730" i="1" s="1"/>
  <c r="F733" i="1"/>
  <c r="F732" i="1" s="1"/>
  <c r="F731" i="1" s="1"/>
  <c r="F730" i="1" s="1"/>
  <c r="K729" i="1"/>
  <c r="K728" i="1" s="1"/>
  <c r="K727" i="1" s="1"/>
  <c r="K726" i="1" s="1"/>
  <c r="J729" i="1"/>
  <c r="J728" i="1" s="1"/>
  <c r="J727" i="1" s="1"/>
  <c r="J726" i="1" s="1"/>
  <c r="I729" i="1"/>
  <c r="I728" i="1" s="1"/>
  <c r="I727" i="1" s="1"/>
  <c r="I726" i="1" s="1"/>
  <c r="H729" i="1"/>
  <c r="H728" i="1" s="1"/>
  <c r="H727" i="1" s="1"/>
  <c r="H726" i="1" s="1"/>
  <c r="G729" i="1"/>
  <c r="G728" i="1" s="1"/>
  <c r="G727" i="1" s="1"/>
  <c r="G726" i="1" s="1"/>
  <c r="F729" i="1"/>
  <c r="F728" i="1" s="1"/>
  <c r="F727" i="1" s="1"/>
  <c r="F726" i="1" s="1"/>
  <c r="K725" i="1"/>
  <c r="K724" i="1" s="1"/>
  <c r="K723" i="1" s="1"/>
  <c r="K722" i="1" s="1"/>
  <c r="J725" i="1"/>
  <c r="J724" i="1" s="1"/>
  <c r="J723" i="1" s="1"/>
  <c r="J722" i="1" s="1"/>
  <c r="I725" i="1"/>
  <c r="I724" i="1" s="1"/>
  <c r="I723" i="1" s="1"/>
  <c r="H725" i="1"/>
  <c r="H724" i="1" s="1"/>
  <c r="H723" i="1" s="1"/>
  <c r="G725" i="1"/>
  <c r="G724" i="1" s="1"/>
  <c r="G723" i="1" s="1"/>
  <c r="F725" i="1"/>
  <c r="F724" i="1" s="1"/>
  <c r="F723" i="1" s="1"/>
  <c r="K721" i="1"/>
  <c r="K720" i="1" s="1"/>
  <c r="K719" i="1" s="1"/>
  <c r="K718" i="1" s="1"/>
  <c r="J721" i="1"/>
  <c r="J720" i="1" s="1"/>
  <c r="J719" i="1" s="1"/>
  <c r="J718" i="1" s="1"/>
  <c r="I721" i="1"/>
  <c r="I720" i="1" s="1"/>
  <c r="I719" i="1" s="1"/>
  <c r="I718" i="1" s="1"/>
  <c r="H721" i="1"/>
  <c r="H720" i="1" s="1"/>
  <c r="H719" i="1" s="1"/>
  <c r="H718" i="1" s="1"/>
  <c r="G721" i="1"/>
  <c r="G720" i="1" s="1"/>
  <c r="G719" i="1" s="1"/>
  <c r="G718" i="1" s="1"/>
  <c r="F721" i="1"/>
  <c r="F720" i="1" s="1"/>
  <c r="F719" i="1" s="1"/>
  <c r="F718" i="1" s="1"/>
  <c r="K717" i="1"/>
  <c r="K716" i="1" s="1"/>
  <c r="K715" i="1" s="1"/>
  <c r="K714" i="1" s="1"/>
  <c r="J717" i="1"/>
  <c r="J716" i="1" s="1"/>
  <c r="J715" i="1" s="1"/>
  <c r="J714" i="1" s="1"/>
  <c r="I717" i="1"/>
  <c r="I716" i="1" s="1"/>
  <c r="I715" i="1" s="1"/>
  <c r="I714" i="1" s="1"/>
  <c r="H717" i="1"/>
  <c r="H716" i="1" s="1"/>
  <c r="H715" i="1" s="1"/>
  <c r="H714" i="1" s="1"/>
  <c r="G717" i="1"/>
  <c r="G716" i="1" s="1"/>
  <c r="G715" i="1" s="1"/>
  <c r="G714" i="1" s="1"/>
  <c r="F717" i="1"/>
  <c r="F716" i="1" s="1"/>
  <c r="F715" i="1" s="1"/>
  <c r="F714" i="1" s="1"/>
  <c r="K713" i="1"/>
  <c r="K712" i="1" s="1"/>
  <c r="K711" i="1" s="1"/>
  <c r="K710" i="1" s="1"/>
  <c r="J713" i="1"/>
  <c r="J712" i="1" s="1"/>
  <c r="J711" i="1" s="1"/>
  <c r="J710" i="1" s="1"/>
  <c r="I713" i="1"/>
  <c r="I712" i="1" s="1"/>
  <c r="H713" i="1"/>
  <c r="H712" i="1" s="1"/>
  <c r="H711" i="1" s="1"/>
  <c r="H710" i="1" s="1"/>
  <c r="G713" i="1"/>
  <c r="G712" i="1" s="1"/>
  <c r="G711" i="1" s="1"/>
  <c r="G710" i="1" s="1"/>
  <c r="F713" i="1"/>
  <c r="F712" i="1" s="1"/>
  <c r="F711" i="1" s="1"/>
  <c r="F710" i="1" s="1"/>
  <c r="I711" i="1"/>
  <c r="I710" i="1" s="1"/>
  <c r="K707" i="1"/>
  <c r="K706" i="1" s="1"/>
  <c r="K705" i="1" s="1"/>
  <c r="K704" i="1" s="1"/>
  <c r="J707" i="1"/>
  <c r="J706" i="1" s="1"/>
  <c r="J705" i="1" s="1"/>
  <c r="J704" i="1" s="1"/>
  <c r="I707" i="1"/>
  <c r="I706" i="1" s="1"/>
  <c r="I705" i="1" s="1"/>
  <c r="I704" i="1" s="1"/>
  <c r="H707" i="1"/>
  <c r="H706" i="1" s="1"/>
  <c r="H705" i="1" s="1"/>
  <c r="H704" i="1" s="1"/>
  <c r="G707" i="1"/>
  <c r="G706" i="1" s="1"/>
  <c r="G705" i="1" s="1"/>
  <c r="G704" i="1" s="1"/>
  <c r="F707" i="1"/>
  <c r="F706" i="1" s="1"/>
  <c r="F705" i="1" s="1"/>
  <c r="F704" i="1" s="1"/>
  <c r="K703" i="1"/>
  <c r="K702" i="1" s="1"/>
  <c r="K701" i="1" s="1"/>
  <c r="K700" i="1" s="1"/>
  <c r="J703" i="1"/>
  <c r="J702" i="1" s="1"/>
  <c r="J701" i="1" s="1"/>
  <c r="J700" i="1" s="1"/>
  <c r="I703" i="1"/>
  <c r="I702" i="1" s="1"/>
  <c r="I701" i="1" s="1"/>
  <c r="I700" i="1" s="1"/>
  <c r="H703" i="1"/>
  <c r="H702" i="1" s="1"/>
  <c r="H701" i="1" s="1"/>
  <c r="H700" i="1" s="1"/>
  <c r="G703" i="1"/>
  <c r="G702" i="1" s="1"/>
  <c r="G701" i="1" s="1"/>
  <c r="G700" i="1" s="1"/>
  <c r="F703" i="1"/>
  <c r="F702" i="1" s="1"/>
  <c r="F701" i="1" s="1"/>
  <c r="F700" i="1" s="1"/>
  <c r="K699" i="1"/>
  <c r="K698" i="1" s="1"/>
  <c r="K697" i="1" s="1"/>
  <c r="K696" i="1" s="1"/>
  <c r="J699" i="1"/>
  <c r="J698" i="1" s="1"/>
  <c r="J697" i="1" s="1"/>
  <c r="J696" i="1" s="1"/>
  <c r="I699" i="1"/>
  <c r="I698" i="1" s="1"/>
  <c r="I697" i="1" s="1"/>
  <c r="I696" i="1" s="1"/>
  <c r="H699" i="1"/>
  <c r="H698" i="1" s="1"/>
  <c r="H697" i="1" s="1"/>
  <c r="H696" i="1" s="1"/>
  <c r="G699" i="1"/>
  <c r="G698" i="1" s="1"/>
  <c r="G697" i="1" s="1"/>
  <c r="G696" i="1" s="1"/>
  <c r="F699" i="1"/>
  <c r="F698" i="1" s="1"/>
  <c r="F697" i="1" s="1"/>
  <c r="F696" i="1" s="1"/>
  <c r="K694" i="1"/>
  <c r="K693" i="1" s="1"/>
  <c r="K692" i="1" s="1"/>
  <c r="J694" i="1"/>
  <c r="J693" i="1" s="1"/>
  <c r="J692" i="1" s="1"/>
  <c r="I694" i="1"/>
  <c r="I693" i="1" s="1"/>
  <c r="I692" i="1" s="1"/>
  <c r="H694" i="1"/>
  <c r="H693" i="1" s="1"/>
  <c r="H692" i="1" s="1"/>
  <c r="G694" i="1"/>
  <c r="G693" i="1" s="1"/>
  <c r="G692" i="1" s="1"/>
  <c r="F694" i="1"/>
  <c r="F693" i="1" s="1"/>
  <c r="F692" i="1" s="1"/>
  <c r="K691" i="1"/>
  <c r="K690" i="1" s="1"/>
  <c r="K689" i="1" s="1"/>
  <c r="J691" i="1"/>
  <c r="J690" i="1" s="1"/>
  <c r="J689" i="1" s="1"/>
  <c r="I691" i="1"/>
  <c r="I690" i="1" s="1"/>
  <c r="I689" i="1" s="1"/>
  <c r="H691" i="1"/>
  <c r="H690" i="1" s="1"/>
  <c r="H689" i="1" s="1"/>
  <c r="G691" i="1"/>
  <c r="G690" i="1" s="1"/>
  <c r="G689" i="1" s="1"/>
  <c r="F691" i="1"/>
  <c r="F690" i="1" s="1"/>
  <c r="F689" i="1" s="1"/>
  <c r="K687" i="1"/>
  <c r="K686" i="1" s="1"/>
  <c r="K685" i="1" s="1"/>
  <c r="K684" i="1" s="1"/>
  <c r="J687" i="1"/>
  <c r="J686" i="1" s="1"/>
  <c r="J685" i="1" s="1"/>
  <c r="J684" i="1" s="1"/>
  <c r="I687" i="1"/>
  <c r="I686" i="1" s="1"/>
  <c r="I685" i="1" s="1"/>
  <c r="H687" i="1"/>
  <c r="H686" i="1" s="1"/>
  <c r="H685" i="1" s="1"/>
  <c r="G687" i="1"/>
  <c r="G686" i="1" s="1"/>
  <c r="G685" i="1" s="1"/>
  <c r="F687" i="1"/>
  <c r="F686" i="1" s="1"/>
  <c r="F685" i="1" s="1"/>
  <c r="K683" i="1"/>
  <c r="K682" i="1" s="1"/>
  <c r="K681" i="1" s="1"/>
  <c r="K680" i="1" s="1"/>
  <c r="J683" i="1"/>
  <c r="J682" i="1" s="1"/>
  <c r="J681" i="1" s="1"/>
  <c r="J680" i="1" s="1"/>
  <c r="I683" i="1"/>
  <c r="I682" i="1" s="1"/>
  <c r="I681" i="1" s="1"/>
  <c r="I680" i="1" s="1"/>
  <c r="H683" i="1"/>
  <c r="H682" i="1" s="1"/>
  <c r="H681" i="1" s="1"/>
  <c r="H680" i="1" s="1"/>
  <c r="G683" i="1"/>
  <c r="G682" i="1" s="1"/>
  <c r="G681" i="1" s="1"/>
  <c r="G680" i="1" s="1"/>
  <c r="F683" i="1"/>
  <c r="F682" i="1" s="1"/>
  <c r="F681" i="1" s="1"/>
  <c r="F680" i="1" s="1"/>
  <c r="K677" i="1"/>
  <c r="K676" i="1" s="1"/>
  <c r="K675" i="1" s="1"/>
  <c r="K674" i="1" s="1"/>
  <c r="J677" i="1"/>
  <c r="J676" i="1" s="1"/>
  <c r="J675" i="1" s="1"/>
  <c r="J674" i="1" s="1"/>
  <c r="I677" i="1"/>
  <c r="I676" i="1" s="1"/>
  <c r="I675" i="1" s="1"/>
  <c r="I674" i="1" s="1"/>
  <c r="H677" i="1"/>
  <c r="H676" i="1" s="1"/>
  <c r="H675" i="1" s="1"/>
  <c r="H674" i="1" s="1"/>
  <c r="G677" i="1"/>
  <c r="G676" i="1" s="1"/>
  <c r="G675" i="1" s="1"/>
  <c r="G674" i="1" s="1"/>
  <c r="F677" i="1"/>
  <c r="F676" i="1" s="1"/>
  <c r="F675" i="1" s="1"/>
  <c r="F674" i="1" s="1"/>
  <c r="K673" i="1"/>
  <c r="K672" i="1" s="1"/>
  <c r="K671" i="1" s="1"/>
  <c r="K670" i="1" s="1"/>
  <c r="J673" i="1"/>
  <c r="J672" i="1" s="1"/>
  <c r="J671" i="1" s="1"/>
  <c r="J670" i="1" s="1"/>
  <c r="I673" i="1"/>
  <c r="I672" i="1" s="1"/>
  <c r="I671" i="1" s="1"/>
  <c r="I670" i="1" s="1"/>
  <c r="H673" i="1"/>
  <c r="H672" i="1" s="1"/>
  <c r="H671" i="1" s="1"/>
  <c r="H670" i="1" s="1"/>
  <c r="G673" i="1"/>
  <c r="G672" i="1" s="1"/>
  <c r="G671" i="1" s="1"/>
  <c r="G670" i="1" s="1"/>
  <c r="F673" i="1"/>
  <c r="F672" i="1" s="1"/>
  <c r="F671" i="1" s="1"/>
  <c r="F670" i="1" s="1"/>
  <c r="K669" i="1"/>
  <c r="K668" i="1" s="1"/>
  <c r="K667" i="1" s="1"/>
  <c r="K666" i="1" s="1"/>
  <c r="J669" i="1"/>
  <c r="J668" i="1" s="1"/>
  <c r="J667" i="1" s="1"/>
  <c r="J666" i="1" s="1"/>
  <c r="I669" i="1"/>
  <c r="I668" i="1" s="1"/>
  <c r="I667" i="1" s="1"/>
  <c r="I666" i="1" s="1"/>
  <c r="H669" i="1"/>
  <c r="H668" i="1" s="1"/>
  <c r="H667" i="1" s="1"/>
  <c r="H666" i="1" s="1"/>
  <c r="G669" i="1"/>
  <c r="G668" i="1" s="1"/>
  <c r="G667" i="1" s="1"/>
  <c r="G666" i="1" s="1"/>
  <c r="F669" i="1"/>
  <c r="F668" i="1" s="1"/>
  <c r="F667" i="1" s="1"/>
  <c r="F666" i="1" s="1"/>
  <c r="K665" i="1"/>
  <c r="K664" i="1" s="1"/>
  <c r="K663" i="1" s="1"/>
  <c r="K662" i="1" s="1"/>
  <c r="J665" i="1"/>
  <c r="J664" i="1" s="1"/>
  <c r="J663" i="1" s="1"/>
  <c r="J662" i="1" s="1"/>
  <c r="I665" i="1"/>
  <c r="I664" i="1" s="1"/>
  <c r="I663" i="1" s="1"/>
  <c r="I662" i="1" s="1"/>
  <c r="H665" i="1"/>
  <c r="H664" i="1" s="1"/>
  <c r="H663" i="1" s="1"/>
  <c r="H662" i="1" s="1"/>
  <c r="G665" i="1"/>
  <c r="G664" i="1" s="1"/>
  <c r="G663" i="1" s="1"/>
  <c r="G662" i="1" s="1"/>
  <c r="F665" i="1"/>
  <c r="F664" i="1" s="1"/>
  <c r="F663" i="1" s="1"/>
  <c r="F662" i="1" s="1"/>
  <c r="K661" i="1"/>
  <c r="K660" i="1" s="1"/>
  <c r="K659" i="1" s="1"/>
  <c r="K658" i="1" s="1"/>
  <c r="J661" i="1"/>
  <c r="J660" i="1" s="1"/>
  <c r="J659" i="1" s="1"/>
  <c r="J658" i="1" s="1"/>
  <c r="I661" i="1"/>
  <c r="I660" i="1" s="1"/>
  <c r="I659" i="1" s="1"/>
  <c r="I658" i="1" s="1"/>
  <c r="H661" i="1"/>
  <c r="H660" i="1" s="1"/>
  <c r="H659" i="1" s="1"/>
  <c r="H658" i="1" s="1"/>
  <c r="G661" i="1"/>
  <c r="G660" i="1" s="1"/>
  <c r="G659" i="1" s="1"/>
  <c r="G658" i="1" s="1"/>
  <c r="F661" i="1"/>
  <c r="F660" i="1" s="1"/>
  <c r="F659" i="1" s="1"/>
  <c r="F658" i="1" s="1"/>
  <c r="K657" i="1"/>
  <c r="K656" i="1" s="1"/>
  <c r="K655" i="1" s="1"/>
  <c r="K654" i="1" s="1"/>
  <c r="J657" i="1"/>
  <c r="J656" i="1" s="1"/>
  <c r="J655" i="1" s="1"/>
  <c r="J654" i="1" s="1"/>
  <c r="I657" i="1"/>
  <c r="I656" i="1" s="1"/>
  <c r="I655" i="1" s="1"/>
  <c r="I654" i="1" s="1"/>
  <c r="H657" i="1"/>
  <c r="H656" i="1" s="1"/>
  <c r="H655" i="1" s="1"/>
  <c r="H654" i="1" s="1"/>
  <c r="G657" i="1"/>
  <c r="G656" i="1" s="1"/>
  <c r="G655" i="1" s="1"/>
  <c r="G654" i="1" s="1"/>
  <c r="F657" i="1"/>
  <c r="F656" i="1" s="1"/>
  <c r="F655" i="1" s="1"/>
  <c r="F654" i="1" s="1"/>
  <c r="K653" i="1"/>
  <c r="K652" i="1" s="1"/>
  <c r="K651" i="1" s="1"/>
  <c r="K650" i="1" s="1"/>
  <c r="J653" i="1"/>
  <c r="J652" i="1" s="1"/>
  <c r="J651" i="1" s="1"/>
  <c r="J650" i="1" s="1"/>
  <c r="I653" i="1"/>
  <c r="I652" i="1" s="1"/>
  <c r="I651" i="1" s="1"/>
  <c r="I650" i="1" s="1"/>
  <c r="H653" i="1"/>
  <c r="H652" i="1" s="1"/>
  <c r="H651" i="1" s="1"/>
  <c r="H650" i="1" s="1"/>
  <c r="G653" i="1"/>
  <c r="G652" i="1" s="1"/>
  <c r="G651" i="1" s="1"/>
  <c r="G650" i="1" s="1"/>
  <c r="F653" i="1"/>
  <c r="F652" i="1" s="1"/>
  <c r="F651" i="1" s="1"/>
  <c r="F650" i="1" s="1"/>
  <c r="K649" i="1"/>
  <c r="K648" i="1" s="1"/>
  <c r="K647" i="1" s="1"/>
  <c r="K646" i="1" s="1"/>
  <c r="J649" i="1"/>
  <c r="J648" i="1" s="1"/>
  <c r="J647" i="1" s="1"/>
  <c r="J646" i="1" s="1"/>
  <c r="I649" i="1"/>
  <c r="I648" i="1" s="1"/>
  <c r="I647" i="1" s="1"/>
  <c r="I646" i="1" s="1"/>
  <c r="H649" i="1"/>
  <c r="H648" i="1" s="1"/>
  <c r="H647" i="1" s="1"/>
  <c r="H646" i="1" s="1"/>
  <c r="G649" i="1"/>
  <c r="G648" i="1" s="1"/>
  <c r="G647" i="1" s="1"/>
  <c r="G646" i="1" s="1"/>
  <c r="F649" i="1"/>
  <c r="F648" i="1" s="1"/>
  <c r="F647" i="1" s="1"/>
  <c r="F646" i="1" s="1"/>
  <c r="K643" i="1"/>
  <c r="K642" i="1" s="1"/>
  <c r="K641" i="1" s="1"/>
  <c r="K640" i="1" s="1"/>
  <c r="K639" i="1" s="1"/>
  <c r="J643" i="1"/>
  <c r="J642" i="1" s="1"/>
  <c r="J641" i="1" s="1"/>
  <c r="J640" i="1" s="1"/>
  <c r="J639" i="1" s="1"/>
  <c r="I643" i="1"/>
  <c r="I642" i="1" s="1"/>
  <c r="I641" i="1" s="1"/>
  <c r="I640" i="1" s="1"/>
  <c r="I639" i="1" s="1"/>
  <c r="H643" i="1"/>
  <c r="H642" i="1" s="1"/>
  <c r="H641" i="1" s="1"/>
  <c r="H640" i="1" s="1"/>
  <c r="H639" i="1" s="1"/>
  <c r="G643" i="1"/>
  <c r="G642" i="1" s="1"/>
  <c r="G641" i="1" s="1"/>
  <c r="G640" i="1" s="1"/>
  <c r="G639" i="1" s="1"/>
  <c r="F643" i="1"/>
  <c r="F642" i="1" s="1"/>
  <c r="F641" i="1" s="1"/>
  <c r="F640" i="1" s="1"/>
  <c r="F639" i="1" s="1"/>
  <c r="K638" i="1"/>
  <c r="K637" i="1" s="1"/>
  <c r="K636" i="1" s="1"/>
  <c r="K635" i="1" s="1"/>
  <c r="K634" i="1" s="1"/>
  <c r="J638" i="1"/>
  <c r="J637" i="1" s="1"/>
  <c r="J636" i="1" s="1"/>
  <c r="J635" i="1" s="1"/>
  <c r="J634" i="1" s="1"/>
  <c r="I638" i="1"/>
  <c r="H638" i="1"/>
  <c r="H637" i="1" s="1"/>
  <c r="H636" i="1" s="1"/>
  <c r="H635" i="1" s="1"/>
  <c r="H634" i="1" s="1"/>
  <c r="G638" i="1"/>
  <c r="G637" i="1" s="1"/>
  <c r="G636" i="1" s="1"/>
  <c r="G635" i="1" s="1"/>
  <c r="G634" i="1" s="1"/>
  <c r="F638" i="1"/>
  <c r="F637" i="1" s="1"/>
  <c r="F636" i="1" s="1"/>
  <c r="F635" i="1" s="1"/>
  <c r="F634" i="1" s="1"/>
  <c r="I637" i="1"/>
  <c r="I636" i="1" s="1"/>
  <c r="I635" i="1" s="1"/>
  <c r="I634" i="1" s="1"/>
  <c r="K633" i="1"/>
  <c r="K632" i="1" s="1"/>
  <c r="K631" i="1" s="1"/>
  <c r="K630" i="1" s="1"/>
  <c r="J633" i="1"/>
  <c r="J632" i="1" s="1"/>
  <c r="J631" i="1" s="1"/>
  <c r="J630" i="1" s="1"/>
  <c r="I633" i="1"/>
  <c r="I632" i="1" s="1"/>
  <c r="I631" i="1" s="1"/>
  <c r="I630" i="1" s="1"/>
  <c r="H633" i="1"/>
  <c r="H632" i="1" s="1"/>
  <c r="H631" i="1" s="1"/>
  <c r="H630" i="1" s="1"/>
  <c r="G633" i="1"/>
  <c r="G632" i="1" s="1"/>
  <c r="G631" i="1" s="1"/>
  <c r="G630" i="1" s="1"/>
  <c r="F633" i="1"/>
  <c r="F632" i="1" s="1"/>
  <c r="F631" i="1" s="1"/>
  <c r="F630" i="1" s="1"/>
  <c r="K629" i="1"/>
  <c r="K628" i="1" s="1"/>
  <c r="K627" i="1" s="1"/>
  <c r="K626" i="1" s="1"/>
  <c r="J629" i="1"/>
  <c r="J628" i="1" s="1"/>
  <c r="J627" i="1" s="1"/>
  <c r="J626" i="1" s="1"/>
  <c r="I629" i="1"/>
  <c r="I628" i="1" s="1"/>
  <c r="I627" i="1" s="1"/>
  <c r="I626" i="1" s="1"/>
  <c r="H629" i="1"/>
  <c r="H628" i="1" s="1"/>
  <c r="H627" i="1" s="1"/>
  <c r="H626" i="1" s="1"/>
  <c r="G629" i="1"/>
  <c r="G628" i="1" s="1"/>
  <c r="G627" i="1" s="1"/>
  <c r="G626" i="1" s="1"/>
  <c r="F629" i="1"/>
  <c r="F628" i="1" s="1"/>
  <c r="F627" i="1" s="1"/>
  <c r="F626" i="1" s="1"/>
  <c r="K625" i="1"/>
  <c r="K624" i="1" s="1"/>
  <c r="K623" i="1" s="1"/>
  <c r="K622" i="1" s="1"/>
  <c r="J625" i="1"/>
  <c r="J624" i="1" s="1"/>
  <c r="J623" i="1" s="1"/>
  <c r="J622" i="1" s="1"/>
  <c r="I625" i="1"/>
  <c r="I624" i="1" s="1"/>
  <c r="I623" i="1" s="1"/>
  <c r="I622" i="1" s="1"/>
  <c r="H625" i="1"/>
  <c r="H624" i="1" s="1"/>
  <c r="H623" i="1" s="1"/>
  <c r="H622" i="1" s="1"/>
  <c r="G625" i="1"/>
  <c r="G624" i="1" s="1"/>
  <c r="G623" i="1" s="1"/>
  <c r="G622" i="1" s="1"/>
  <c r="F625" i="1"/>
  <c r="F624" i="1" s="1"/>
  <c r="F623" i="1" s="1"/>
  <c r="F622" i="1" s="1"/>
  <c r="K621" i="1"/>
  <c r="K620" i="1" s="1"/>
  <c r="K619" i="1" s="1"/>
  <c r="K618" i="1" s="1"/>
  <c r="J621" i="1"/>
  <c r="J620" i="1" s="1"/>
  <c r="J619" i="1" s="1"/>
  <c r="J618" i="1" s="1"/>
  <c r="I621" i="1"/>
  <c r="I620" i="1" s="1"/>
  <c r="I619" i="1" s="1"/>
  <c r="I618" i="1" s="1"/>
  <c r="H621" i="1"/>
  <c r="H620" i="1" s="1"/>
  <c r="H619" i="1" s="1"/>
  <c r="H618" i="1" s="1"/>
  <c r="G621" i="1"/>
  <c r="G620" i="1" s="1"/>
  <c r="G619" i="1" s="1"/>
  <c r="G618" i="1" s="1"/>
  <c r="F621" i="1"/>
  <c r="F620" i="1" s="1"/>
  <c r="F619" i="1" s="1"/>
  <c r="F618" i="1" s="1"/>
  <c r="K616" i="1"/>
  <c r="K615" i="1" s="1"/>
  <c r="K614" i="1" s="1"/>
  <c r="K613" i="1" s="1"/>
  <c r="J616" i="1"/>
  <c r="J615" i="1" s="1"/>
  <c r="J614" i="1" s="1"/>
  <c r="J613" i="1" s="1"/>
  <c r="I616" i="1"/>
  <c r="I615" i="1" s="1"/>
  <c r="I614" i="1" s="1"/>
  <c r="I613" i="1" s="1"/>
  <c r="H616" i="1"/>
  <c r="H615" i="1" s="1"/>
  <c r="H614" i="1" s="1"/>
  <c r="H613" i="1" s="1"/>
  <c r="G616" i="1"/>
  <c r="G615" i="1" s="1"/>
  <c r="G614" i="1" s="1"/>
  <c r="G613" i="1" s="1"/>
  <c r="F616" i="1"/>
  <c r="F615" i="1" s="1"/>
  <c r="F614" i="1" s="1"/>
  <c r="F613" i="1" s="1"/>
  <c r="K612" i="1"/>
  <c r="K611" i="1" s="1"/>
  <c r="K610" i="1" s="1"/>
  <c r="K609" i="1" s="1"/>
  <c r="J612" i="1"/>
  <c r="J611" i="1" s="1"/>
  <c r="J610" i="1" s="1"/>
  <c r="J609" i="1" s="1"/>
  <c r="I612" i="1"/>
  <c r="I611" i="1" s="1"/>
  <c r="I610" i="1" s="1"/>
  <c r="I609" i="1" s="1"/>
  <c r="H612" i="1"/>
  <c r="H611" i="1" s="1"/>
  <c r="H610" i="1" s="1"/>
  <c r="H609" i="1" s="1"/>
  <c r="G612" i="1"/>
  <c r="G611" i="1" s="1"/>
  <c r="G610" i="1" s="1"/>
  <c r="G609" i="1" s="1"/>
  <c r="F612" i="1"/>
  <c r="F611" i="1" s="1"/>
  <c r="F610" i="1" s="1"/>
  <c r="F609" i="1" s="1"/>
  <c r="K608" i="1"/>
  <c r="K607" i="1" s="1"/>
  <c r="K606" i="1" s="1"/>
  <c r="K605" i="1" s="1"/>
  <c r="J608" i="1"/>
  <c r="J607" i="1" s="1"/>
  <c r="J606" i="1" s="1"/>
  <c r="J605" i="1" s="1"/>
  <c r="I608" i="1"/>
  <c r="I607" i="1" s="1"/>
  <c r="I606" i="1" s="1"/>
  <c r="I605" i="1" s="1"/>
  <c r="H608" i="1"/>
  <c r="H607" i="1" s="1"/>
  <c r="H606" i="1" s="1"/>
  <c r="H605" i="1" s="1"/>
  <c r="G608" i="1"/>
  <c r="G607" i="1" s="1"/>
  <c r="G606" i="1" s="1"/>
  <c r="G605" i="1" s="1"/>
  <c r="F608" i="1"/>
  <c r="F607" i="1" s="1"/>
  <c r="F606" i="1" s="1"/>
  <c r="F605" i="1" s="1"/>
  <c r="K604" i="1"/>
  <c r="K603" i="1" s="1"/>
  <c r="K602" i="1" s="1"/>
  <c r="K601" i="1" s="1"/>
  <c r="J604" i="1"/>
  <c r="J603" i="1" s="1"/>
  <c r="J602" i="1" s="1"/>
  <c r="J601" i="1" s="1"/>
  <c r="I604" i="1"/>
  <c r="I603" i="1" s="1"/>
  <c r="I602" i="1" s="1"/>
  <c r="I601" i="1" s="1"/>
  <c r="H604" i="1"/>
  <c r="H603" i="1" s="1"/>
  <c r="H602" i="1" s="1"/>
  <c r="H601" i="1" s="1"/>
  <c r="G604" i="1"/>
  <c r="G603" i="1" s="1"/>
  <c r="G602" i="1" s="1"/>
  <c r="G601" i="1" s="1"/>
  <c r="F604" i="1"/>
  <c r="F603" i="1" s="1"/>
  <c r="F602" i="1" s="1"/>
  <c r="F601" i="1" s="1"/>
  <c r="K600" i="1"/>
  <c r="K599" i="1" s="1"/>
  <c r="K598" i="1" s="1"/>
  <c r="K597" i="1" s="1"/>
  <c r="J600" i="1"/>
  <c r="J599" i="1" s="1"/>
  <c r="J598" i="1" s="1"/>
  <c r="J597" i="1" s="1"/>
  <c r="I600" i="1"/>
  <c r="I599" i="1" s="1"/>
  <c r="I598" i="1" s="1"/>
  <c r="I597" i="1" s="1"/>
  <c r="H600" i="1"/>
  <c r="H599" i="1" s="1"/>
  <c r="H598" i="1" s="1"/>
  <c r="H597" i="1" s="1"/>
  <c r="G600" i="1"/>
  <c r="G599" i="1" s="1"/>
  <c r="G598" i="1" s="1"/>
  <c r="G597" i="1" s="1"/>
  <c r="F600" i="1"/>
  <c r="F599" i="1" s="1"/>
  <c r="F598" i="1" s="1"/>
  <c r="F597" i="1" s="1"/>
  <c r="K595" i="1"/>
  <c r="K594" i="1" s="1"/>
  <c r="K593" i="1" s="1"/>
  <c r="K592" i="1" s="1"/>
  <c r="J595" i="1"/>
  <c r="J594" i="1" s="1"/>
  <c r="J593" i="1" s="1"/>
  <c r="J592" i="1" s="1"/>
  <c r="I595" i="1"/>
  <c r="I594" i="1" s="1"/>
  <c r="I593" i="1" s="1"/>
  <c r="I592" i="1" s="1"/>
  <c r="H595" i="1"/>
  <c r="H594" i="1" s="1"/>
  <c r="H593" i="1" s="1"/>
  <c r="H592" i="1" s="1"/>
  <c r="G595" i="1"/>
  <c r="G594" i="1" s="1"/>
  <c r="G593" i="1" s="1"/>
  <c r="G592" i="1" s="1"/>
  <c r="F595" i="1"/>
  <c r="F594" i="1" s="1"/>
  <c r="F593" i="1" s="1"/>
  <c r="F592" i="1" s="1"/>
  <c r="K591" i="1"/>
  <c r="K590" i="1" s="1"/>
  <c r="K589" i="1" s="1"/>
  <c r="K588" i="1" s="1"/>
  <c r="J591" i="1"/>
  <c r="J590" i="1" s="1"/>
  <c r="J589" i="1" s="1"/>
  <c r="J588" i="1" s="1"/>
  <c r="I591" i="1"/>
  <c r="I590" i="1" s="1"/>
  <c r="I589" i="1" s="1"/>
  <c r="I588" i="1" s="1"/>
  <c r="H591" i="1"/>
  <c r="H590" i="1" s="1"/>
  <c r="H589" i="1" s="1"/>
  <c r="H588" i="1" s="1"/>
  <c r="G591" i="1"/>
  <c r="G590" i="1" s="1"/>
  <c r="G589" i="1" s="1"/>
  <c r="G588" i="1" s="1"/>
  <c r="F591" i="1"/>
  <c r="F590" i="1" s="1"/>
  <c r="F589" i="1" s="1"/>
  <c r="F588" i="1" s="1"/>
  <c r="K587" i="1"/>
  <c r="K586" i="1" s="1"/>
  <c r="K585" i="1" s="1"/>
  <c r="K584" i="1" s="1"/>
  <c r="J587" i="1"/>
  <c r="J586" i="1" s="1"/>
  <c r="J585" i="1" s="1"/>
  <c r="J584" i="1" s="1"/>
  <c r="I587" i="1"/>
  <c r="I586" i="1" s="1"/>
  <c r="I585" i="1" s="1"/>
  <c r="I584" i="1" s="1"/>
  <c r="H587" i="1"/>
  <c r="H586" i="1" s="1"/>
  <c r="H585" i="1" s="1"/>
  <c r="H584" i="1" s="1"/>
  <c r="G587" i="1"/>
  <c r="G586" i="1" s="1"/>
  <c r="G585" i="1" s="1"/>
  <c r="G584" i="1" s="1"/>
  <c r="F587" i="1"/>
  <c r="F586" i="1" s="1"/>
  <c r="F585" i="1" s="1"/>
  <c r="F584" i="1" s="1"/>
  <c r="K583" i="1"/>
  <c r="K582" i="1" s="1"/>
  <c r="K581" i="1" s="1"/>
  <c r="K580" i="1" s="1"/>
  <c r="J583" i="1"/>
  <c r="J582" i="1" s="1"/>
  <c r="J581" i="1" s="1"/>
  <c r="J580" i="1" s="1"/>
  <c r="I583" i="1"/>
  <c r="I582" i="1" s="1"/>
  <c r="I581" i="1" s="1"/>
  <c r="I580" i="1" s="1"/>
  <c r="H583" i="1"/>
  <c r="H582" i="1" s="1"/>
  <c r="H581" i="1" s="1"/>
  <c r="H580" i="1" s="1"/>
  <c r="G583" i="1"/>
  <c r="G582" i="1" s="1"/>
  <c r="G581" i="1" s="1"/>
  <c r="G580" i="1" s="1"/>
  <c r="F583" i="1"/>
  <c r="F582" i="1" s="1"/>
  <c r="F581" i="1" s="1"/>
  <c r="F580" i="1" s="1"/>
  <c r="K579" i="1"/>
  <c r="K578" i="1" s="1"/>
  <c r="K577" i="1" s="1"/>
  <c r="K576" i="1" s="1"/>
  <c r="J579" i="1"/>
  <c r="J578" i="1" s="1"/>
  <c r="J577" i="1" s="1"/>
  <c r="J576" i="1" s="1"/>
  <c r="I579" i="1"/>
  <c r="I578" i="1" s="1"/>
  <c r="I577" i="1" s="1"/>
  <c r="I576" i="1" s="1"/>
  <c r="H579" i="1"/>
  <c r="H578" i="1" s="1"/>
  <c r="H577" i="1" s="1"/>
  <c r="H576" i="1" s="1"/>
  <c r="G579" i="1"/>
  <c r="G578" i="1" s="1"/>
  <c r="G577" i="1" s="1"/>
  <c r="G576" i="1" s="1"/>
  <c r="F579" i="1"/>
  <c r="F578" i="1" s="1"/>
  <c r="F577" i="1" s="1"/>
  <c r="F576" i="1" s="1"/>
  <c r="K575" i="1"/>
  <c r="K574" i="1" s="1"/>
  <c r="K573" i="1" s="1"/>
  <c r="K572" i="1" s="1"/>
  <c r="J575" i="1"/>
  <c r="J574" i="1" s="1"/>
  <c r="J573" i="1" s="1"/>
  <c r="J572" i="1" s="1"/>
  <c r="I575" i="1"/>
  <c r="I574" i="1" s="1"/>
  <c r="I573" i="1" s="1"/>
  <c r="I572" i="1" s="1"/>
  <c r="H575" i="1"/>
  <c r="H574" i="1" s="1"/>
  <c r="H573" i="1" s="1"/>
  <c r="H572" i="1" s="1"/>
  <c r="G575" i="1"/>
  <c r="G574" i="1" s="1"/>
  <c r="G573" i="1" s="1"/>
  <c r="G572" i="1" s="1"/>
  <c r="F575" i="1"/>
  <c r="F574" i="1" s="1"/>
  <c r="F573" i="1" s="1"/>
  <c r="F572" i="1" s="1"/>
  <c r="K570" i="1"/>
  <c r="J570" i="1"/>
  <c r="I570" i="1"/>
  <c r="H570" i="1"/>
  <c r="G570" i="1"/>
  <c r="F570" i="1"/>
  <c r="K569" i="1"/>
  <c r="J569" i="1"/>
  <c r="I569" i="1"/>
  <c r="H569" i="1"/>
  <c r="G569" i="1"/>
  <c r="F569" i="1"/>
  <c r="K565" i="1"/>
  <c r="J565" i="1"/>
  <c r="I565" i="1"/>
  <c r="H565" i="1"/>
  <c r="G565" i="1"/>
  <c r="F565" i="1"/>
  <c r="K564" i="1"/>
  <c r="J564" i="1"/>
  <c r="I564" i="1"/>
  <c r="H564" i="1"/>
  <c r="G564" i="1"/>
  <c r="F564" i="1"/>
  <c r="K559" i="1"/>
  <c r="K558" i="1" s="1"/>
  <c r="K557" i="1" s="1"/>
  <c r="K556" i="1" s="1"/>
  <c r="J559" i="1"/>
  <c r="J558" i="1" s="1"/>
  <c r="J557" i="1" s="1"/>
  <c r="J556" i="1" s="1"/>
  <c r="I559" i="1"/>
  <c r="H559" i="1"/>
  <c r="H558" i="1" s="1"/>
  <c r="H557" i="1" s="1"/>
  <c r="H556" i="1" s="1"/>
  <c r="G559" i="1"/>
  <c r="G558" i="1" s="1"/>
  <c r="G557" i="1" s="1"/>
  <c r="G556" i="1" s="1"/>
  <c r="F559" i="1"/>
  <c r="F558" i="1" s="1"/>
  <c r="F557" i="1" s="1"/>
  <c r="F556" i="1" s="1"/>
  <c r="I558" i="1"/>
  <c r="I557" i="1" s="1"/>
  <c r="I556" i="1" s="1"/>
  <c r="K555" i="1"/>
  <c r="J555" i="1"/>
  <c r="I555" i="1"/>
  <c r="H555" i="1"/>
  <c r="G555" i="1"/>
  <c r="F555" i="1"/>
  <c r="K554" i="1"/>
  <c r="J554" i="1"/>
  <c r="I554" i="1"/>
  <c r="H554" i="1"/>
  <c r="G554" i="1"/>
  <c r="F554" i="1"/>
  <c r="K553" i="1"/>
  <c r="J553" i="1"/>
  <c r="I553" i="1"/>
  <c r="H553" i="1"/>
  <c r="G553" i="1"/>
  <c r="F553" i="1"/>
  <c r="K549" i="1"/>
  <c r="K548" i="1" s="1"/>
  <c r="K547" i="1" s="1"/>
  <c r="K546" i="1" s="1"/>
  <c r="J549" i="1"/>
  <c r="J548" i="1" s="1"/>
  <c r="J547" i="1" s="1"/>
  <c r="J546" i="1" s="1"/>
  <c r="I549" i="1"/>
  <c r="I548" i="1" s="1"/>
  <c r="I547" i="1" s="1"/>
  <c r="I546" i="1" s="1"/>
  <c r="H549" i="1"/>
  <c r="H548" i="1" s="1"/>
  <c r="H547" i="1" s="1"/>
  <c r="H546" i="1" s="1"/>
  <c r="G549" i="1"/>
  <c r="G548" i="1" s="1"/>
  <c r="G547" i="1" s="1"/>
  <c r="G546" i="1" s="1"/>
  <c r="F549" i="1"/>
  <c r="F548" i="1" s="1"/>
  <c r="F547" i="1" s="1"/>
  <c r="F546" i="1" s="1"/>
  <c r="K545" i="1"/>
  <c r="K544" i="1" s="1"/>
  <c r="K543" i="1" s="1"/>
  <c r="K542" i="1" s="1"/>
  <c r="J545" i="1"/>
  <c r="J544" i="1" s="1"/>
  <c r="J543" i="1" s="1"/>
  <c r="J542" i="1" s="1"/>
  <c r="I545" i="1"/>
  <c r="I544" i="1" s="1"/>
  <c r="I543" i="1" s="1"/>
  <c r="I542" i="1" s="1"/>
  <c r="H545" i="1"/>
  <c r="H544" i="1" s="1"/>
  <c r="H543" i="1" s="1"/>
  <c r="H542" i="1" s="1"/>
  <c r="G545" i="1"/>
  <c r="G544" i="1" s="1"/>
  <c r="G543" i="1" s="1"/>
  <c r="G542" i="1" s="1"/>
  <c r="F545" i="1"/>
  <c r="F544" i="1" s="1"/>
  <c r="F543" i="1" s="1"/>
  <c r="F542" i="1" s="1"/>
  <c r="K541" i="1"/>
  <c r="K540" i="1" s="1"/>
  <c r="K539" i="1" s="1"/>
  <c r="K538" i="1" s="1"/>
  <c r="J541" i="1"/>
  <c r="J540" i="1" s="1"/>
  <c r="J539" i="1" s="1"/>
  <c r="J538" i="1" s="1"/>
  <c r="I541" i="1"/>
  <c r="I540" i="1" s="1"/>
  <c r="I539" i="1" s="1"/>
  <c r="I538" i="1" s="1"/>
  <c r="H541" i="1"/>
  <c r="H540" i="1" s="1"/>
  <c r="H539" i="1" s="1"/>
  <c r="H538" i="1" s="1"/>
  <c r="G541" i="1"/>
  <c r="G540" i="1" s="1"/>
  <c r="G539" i="1" s="1"/>
  <c r="G538" i="1" s="1"/>
  <c r="F541" i="1"/>
  <c r="F540" i="1" s="1"/>
  <c r="F539" i="1" s="1"/>
  <c r="F538" i="1" s="1"/>
  <c r="K537" i="1"/>
  <c r="K536" i="1" s="1"/>
  <c r="K535" i="1" s="1"/>
  <c r="K534" i="1" s="1"/>
  <c r="J537" i="1"/>
  <c r="J536" i="1" s="1"/>
  <c r="J535" i="1" s="1"/>
  <c r="J534" i="1" s="1"/>
  <c r="I537" i="1"/>
  <c r="I536" i="1" s="1"/>
  <c r="I535" i="1" s="1"/>
  <c r="I534" i="1" s="1"/>
  <c r="H537" i="1"/>
  <c r="H536" i="1" s="1"/>
  <c r="H535" i="1" s="1"/>
  <c r="H534" i="1" s="1"/>
  <c r="G537" i="1"/>
  <c r="G536" i="1" s="1"/>
  <c r="G535" i="1" s="1"/>
  <c r="G534" i="1" s="1"/>
  <c r="F537" i="1"/>
  <c r="F536" i="1" s="1"/>
  <c r="F535" i="1" s="1"/>
  <c r="F534" i="1" s="1"/>
  <c r="K532" i="1"/>
  <c r="J532" i="1"/>
  <c r="I532" i="1"/>
  <c r="H532" i="1"/>
  <c r="G532" i="1"/>
  <c r="F532" i="1"/>
  <c r="K531" i="1"/>
  <c r="J531" i="1"/>
  <c r="I531" i="1"/>
  <c r="H531" i="1"/>
  <c r="G531" i="1"/>
  <c r="F531" i="1"/>
  <c r="K527" i="1"/>
  <c r="K526" i="1" s="1"/>
  <c r="K525" i="1" s="1"/>
  <c r="K524" i="1" s="1"/>
  <c r="J527" i="1"/>
  <c r="J526" i="1" s="1"/>
  <c r="J525" i="1" s="1"/>
  <c r="J524" i="1" s="1"/>
  <c r="I527" i="1"/>
  <c r="I526" i="1" s="1"/>
  <c r="I525" i="1" s="1"/>
  <c r="I524" i="1" s="1"/>
  <c r="H527" i="1"/>
  <c r="H526" i="1" s="1"/>
  <c r="H525" i="1" s="1"/>
  <c r="H524" i="1" s="1"/>
  <c r="G527" i="1"/>
  <c r="G526" i="1" s="1"/>
  <c r="G525" i="1" s="1"/>
  <c r="G524" i="1" s="1"/>
  <c r="F527" i="1"/>
  <c r="F526" i="1" s="1"/>
  <c r="F525" i="1" s="1"/>
  <c r="F524" i="1" s="1"/>
  <c r="K523" i="1"/>
  <c r="J523" i="1"/>
  <c r="I523" i="1"/>
  <c r="H523" i="1"/>
  <c r="G523" i="1"/>
  <c r="F523" i="1"/>
  <c r="K522" i="1"/>
  <c r="J522" i="1"/>
  <c r="I522" i="1"/>
  <c r="H522" i="1"/>
  <c r="G522" i="1"/>
  <c r="F522" i="1"/>
  <c r="K521" i="1"/>
  <c r="J521" i="1"/>
  <c r="I521" i="1"/>
  <c r="H521" i="1"/>
  <c r="G521" i="1"/>
  <c r="F521" i="1"/>
  <c r="K517" i="1"/>
  <c r="J517" i="1"/>
  <c r="I517" i="1"/>
  <c r="H517" i="1"/>
  <c r="G517" i="1"/>
  <c r="F517" i="1"/>
  <c r="K516" i="1"/>
  <c r="J516" i="1"/>
  <c r="I516" i="1"/>
  <c r="H516" i="1"/>
  <c r="G516" i="1"/>
  <c r="F516" i="1"/>
  <c r="K515" i="1"/>
  <c r="J515" i="1"/>
  <c r="I515" i="1"/>
  <c r="H515" i="1"/>
  <c r="G515" i="1"/>
  <c r="F515" i="1"/>
  <c r="K511" i="1"/>
  <c r="J511" i="1"/>
  <c r="I511" i="1"/>
  <c r="H511" i="1"/>
  <c r="G511" i="1"/>
  <c r="F511" i="1"/>
  <c r="K510" i="1"/>
  <c r="J510" i="1"/>
  <c r="I510" i="1"/>
  <c r="H510" i="1"/>
  <c r="G510" i="1"/>
  <c r="F510" i="1"/>
  <c r="K509" i="1"/>
  <c r="J509" i="1"/>
  <c r="I509" i="1"/>
  <c r="H509" i="1"/>
  <c r="G509" i="1"/>
  <c r="F509" i="1"/>
  <c r="K505" i="1"/>
  <c r="J505" i="1"/>
  <c r="I505" i="1"/>
  <c r="H505" i="1"/>
  <c r="G505" i="1"/>
  <c r="F505" i="1"/>
  <c r="K504" i="1"/>
  <c r="J504" i="1"/>
  <c r="I504" i="1"/>
  <c r="H504" i="1"/>
  <c r="G504" i="1"/>
  <c r="F504" i="1"/>
  <c r="K500" i="1"/>
  <c r="K499" i="1" s="1"/>
  <c r="K498" i="1" s="1"/>
  <c r="K497" i="1" s="1"/>
  <c r="J500" i="1"/>
  <c r="J499" i="1" s="1"/>
  <c r="J498" i="1" s="1"/>
  <c r="J497" i="1" s="1"/>
  <c r="I500" i="1"/>
  <c r="I499" i="1" s="1"/>
  <c r="I498" i="1" s="1"/>
  <c r="I497" i="1" s="1"/>
  <c r="H500" i="1"/>
  <c r="H499" i="1" s="1"/>
  <c r="H498" i="1" s="1"/>
  <c r="H497" i="1" s="1"/>
  <c r="G500" i="1"/>
  <c r="G499" i="1" s="1"/>
  <c r="G498" i="1" s="1"/>
  <c r="G497" i="1" s="1"/>
  <c r="F500" i="1"/>
  <c r="F499" i="1" s="1"/>
  <c r="F498" i="1" s="1"/>
  <c r="F497" i="1" s="1"/>
  <c r="K496" i="1"/>
  <c r="K495" i="1" s="1"/>
  <c r="K494" i="1" s="1"/>
  <c r="J496" i="1"/>
  <c r="J495" i="1" s="1"/>
  <c r="J494" i="1" s="1"/>
  <c r="I496" i="1"/>
  <c r="I495" i="1" s="1"/>
  <c r="I494" i="1" s="1"/>
  <c r="H496" i="1"/>
  <c r="H495" i="1" s="1"/>
  <c r="H494" i="1" s="1"/>
  <c r="G496" i="1"/>
  <c r="G495" i="1" s="1"/>
  <c r="G494" i="1" s="1"/>
  <c r="F496" i="1"/>
  <c r="F495" i="1" s="1"/>
  <c r="F494" i="1" s="1"/>
  <c r="K493" i="1"/>
  <c r="K492" i="1" s="1"/>
  <c r="K491" i="1" s="1"/>
  <c r="J493" i="1"/>
  <c r="J492" i="1" s="1"/>
  <c r="J491" i="1" s="1"/>
  <c r="I493" i="1"/>
  <c r="I492" i="1" s="1"/>
  <c r="I491" i="1" s="1"/>
  <c r="H493" i="1"/>
  <c r="H492" i="1" s="1"/>
  <c r="H491" i="1" s="1"/>
  <c r="G493" i="1"/>
  <c r="G492" i="1" s="1"/>
  <c r="G491" i="1" s="1"/>
  <c r="F493" i="1"/>
  <c r="F492" i="1" s="1"/>
  <c r="F491" i="1" s="1"/>
  <c r="K489" i="1"/>
  <c r="J489" i="1"/>
  <c r="I489" i="1"/>
  <c r="H489" i="1"/>
  <c r="G489" i="1"/>
  <c r="F489" i="1"/>
  <c r="K488" i="1"/>
  <c r="J488" i="1"/>
  <c r="I488" i="1"/>
  <c r="H488" i="1"/>
  <c r="G488" i="1"/>
  <c r="F488" i="1"/>
  <c r="K484" i="1"/>
  <c r="J484" i="1"/>
  <c r="I484" i="1"/>
  <c r="H484" i="1"/>
  <c r="G484" i="1"/>
  <c r="F484" i="1"/>
  <c r="K483" i="1"/>
  <c r="J483" i="1"/>
  <c r="I483" i="1"/>
  <c r="H483" i="1"/>
  <c r="G483" i="1"/>
  <c r="F483" i="1"/>
  <c r="K479" i="1"/>
  <c r="J479" i="1"/>
  <c r="I479" i="1"/>
  <c r="H479" i="1"/>
  <c r="G479" i="1"/>
  <c r="F479" i="1"/>
  <c r="K478" i="1"/>
  <c r="J478" i="1"/>
  <c r="I478" i="1"/>
  <c r="H478" i="1"/>
  <c r="G478" i="1"/>
  <c r="F478" i="1"/>
  <c r="K477" i="1"/>
  <c r="J477" i="1"/>
  <c r="I477" i="1"/>
  <c r="H477" i="1"/>
  <c r="G477" i="1"/>
  <c r="F477" i="1"/>
  <c r="K470" i="1"/>
  <c r="K469" i="1" s="1"/>
  <c r="K468" i="1" s="1"/>
  <c r="K467" i="1" s="1"/>
  <c r="K466" i="1" s="1"/>
  <c r="J470" i="1"/>
  <c r="J469" i="1" s="1"/>
  <c r="J468" i="1" s="1"/>
  <c r="J467" i="1" s="1"/>
  <c r="J466" i="1" s="1"/>
  <c r="I470" i="1"/>
  <c r="I469" i="1" s="1"/>
  <c r="I468" i="1" s="1"/>
  <c r="I467" i="1" s="1"/>
  <c r="I466" i="1" s="1"/>
  <c r="H470" i="1"/>
  <c r="H469" i="1" s="1"/>
  <c r="H468" i="1" s="1"/>
  <c r="H467" i="1" s="1"/>
  <c r="H466" i="1" s="1"/>
  <c r="G470" i="1"/>
  <c r="G469" i="1" s="1"/>
  <c r="G468" i="1" s="1"/>
  <c r="G467" i="1" s="1"/>
  <c r="G466" i="1" s="1"/>
  <c r="F470" i="1"/>
  <c r="F469" i="1" s="1"/>
  <c r="F468" i="1" s="1"/>
  <c r="F467" i="1" s="1"/>
  <c r="F466" i="1" s="1"/>
  <c r="K465" i="1"/>
  <c r="K464" i="1" s="1"/>
  <c r="K463" i="1" s="1"/>
  <c r="K462" i="1" s="1"/>
  <c r="J465" i="1"/>
  <c r="J464" i="1" s="1"/>
  <c r="J463" i="1" s="1"/>
  <c r="J462" i="1" s="1"/>
  <c r="I465" i="1"/>
  <c r="I464" i="1" s="1"/>
  <c r="I463" i="1" s="1"/>
  <c r="I462" i="1" s="1"/>
  <c r="H465" i="1"/>
  <c r="H464" i="1" s="1"/>
  <c r="H463" i="1" s="1"/>
  <c r="H462" i="1" s="1"/>
  <c r="G465" i="1"/>
  <c r="G464" i="1" s="1"/>
  <c r="G463" i="1" s="1"/>
  <c r="G462" i="1" s="1"/>
  <c r="F465" i="1"/>
  <c r="F464" i="1" s="1"/>
  <c r="F463" i="1" s="1"/>
  <c r="F462" i="1" s="1"/>
  <c r="K461" i="1"/>
  <c r="K460" i="1" s="1"/>
  <c r="K459" i="1" s="1"/>
  <c r="K458" i="1" s="1"/>
  <c r="J461" i="1"/>
  <c r="J460" i="1" s="1"/>
  <c r="J459" i="1" s="1"/>
  <c r="J458" i="1" s="1"/>
  <c r="I461" i="1"/>
  <c r="I460" i="1" s="1"/>
  <c r="I459" i="1" s="1"/>
  <c r="I458" i="1" s="1"/>
  <c r="H461" i="1"/>
  <c r="H460" i="1" s="1"/>
  <c r="H459" i="1" s="1"/>
  <c r="H458" i="1" s="1"/>
  <c r="G461" i="1"/>
  <c r="G460" i="1" s="1"/>
  <c r="G459" i="1" s="1"/>
  <c r="G458" i="1" s="1"/>
  <c r="F461" i="1"/>
  <c r="F460" i="1" s="1"/>
  <c r="F459" i="1" s="1"/>
  <c r="F458" i="1" s="1"/>
  <c r="K457" i="1"/>
  <c r="K456" i="1" s="1"/>
  <c r="K455" i="1" s="1"/>
  <c r="K454" i="1" s="1"/>
  <c r="J457" i="1"/>
  <c r="J456" i="1" s="1"/>
  <c r="J455" i="1" s="1"/>
  <c r="J454" i="1" s="1"/>
  <c r="I457" i="1"/>
  <c r="I456" i="1" s="1"/>
  <c r="I455" i="1" s="1"/>
  <c r="I454" i="1" s="1"/>
  <c r="H457" i="1"/>
  <c r="H456" i="1" s="1"/>
  <c r="H455" i="1" s="1"/>
  <c r="H454" i="1" s="1"/>
  <c r="G457" i="1"/>
  <c r="G456" i="1" s="1"/>
  <c r="G455" i="1" s="1"/>
  <c r="G454" i="1" s="1"/>
  <c r="F457" i="1"/>
  <c r="F456" i="1" s="1"/>
  <c r="F455" i="1" s="1"/>
  <c r="F454" i="1" s="1"/>
  <c r="K451" i="1"/>
  <c r="K450" i="1" s="1"/>
  <c r="K449" i="1" s="1"/>
  <c r="K448" i="1" s="1"/>
  <c r="J451" i="1"/>
  <c r="J450" i="1" s="1"/>
  <c r="J449" i="1" s="1"/>
  <c r="J448" i="1" s="1"/>
  <c r="I451" i="1"/>
  <c r="I450" i="1" s="1"/>
  <c r="I449" i="1" s="1"/>
  <c r="I448" i="1" s="1"/>
  <c r="H451" i="1"/>
  <c r="H450" i="1" s="1"/>
  <c r="H449" i="1" s="1"/>
  <c r="H448" i="1" s="1"/>
  <c r="G451" i="1"/>
  <c r="G450" i="1" s="1"/>
  <c r="G449" i="1" s="1"/>
  <c r="G448" i="1" s="1"/>
  <c r="F451" i="1"/>
  <c r="F450" i="1" s="1"/>
  <c r="F449" i="1" s="1"/>
  <c r="F448" i="1" s="1"/>
  <c r="K447" i="1"/>
  <c r="K446" i="1" s="1"/>
  <c r="K445" i="1" s="1"/>
  <c r="J447" i="1"/>
  <c r="J446" i="1" s="1"/>
  <c r="J445" i="1" s="1"/>
  <c r="I447" i="1"/>
  <c r="I446" i="1" s="1"/>
  <c r="I445" i="1" s="1"/>
  <c r="H447" i="1"/>
  <c r="H446" i="1" s="1"/>
  <c r="H445" i="1" s="1"/>
  <c r="G447" i="1"/>
  <c r="G446" i="1" s="1"/>
  <c r="G445" i="1" s="1"/>
  <c r="F447" i="1"/>
  <c r="F446" i="1" s="1"/>
  <c r="F445" i="1" s="1"/>
  <c r="K444" i="1"/>
  <c r="K443" i="1" s="1"/>
  <c r="K442" i="1" s="1"/>
  <c r="J444" i="1"/>
  <c r="J443" i="1" s="1"/>
  <c r="J442" i="1" s="1"/>
  <c r="I444" i="1"/>
  <c r="I443" i="1" s="1"/>
  <c r="I442" i="1" s="1"/>
  <c r="H444" i="1"/>
  <c r="H443" i="1" s="1"/>
  <c r="H442" i="1" s="1"/>
  <c r="G444" i="1"/>
  <c r="G443" i="1" s="1"/>
  <c r="G442" i="1" s="1"/>
  <c r="F444" i="1"/>
  <c r="F443" i="1" s="1"/>
  <c r="F442" i="1" s="1"/>
  <c r="K441" i="1"/>
  <c r="K440" i="1" s="1"/>
  <c r="K439" i="1" s="1"/>
  <c r="J441" i="1"/>
  <c r="J440" i="1" s="1"/>
  <c r="J439" i="1" s="1"/>
  <c r="I441" i="1"/>
  <c r="I440" i="1" s="1"/>
  <c r="I439" i="1" s="1"/>
  <c r="H441" i="1"/>
  <c r="H440" i="1" s="1"/>
  <c r="H439" i="1" s="1"/>
  <c r="G441" i="1"/>
  <c r="G440" i="1" s="1"/>
  <c r="G439" i="1" s="1"/>
  <c r="F441" i="1"/>
  <c r="F440" i="1" s="1"/>
  <c r="F439" i="1" s="1"/>
  <c r="K437" i="1"/>
  <c r="K436" i="1" s="1"/>
  <c r="K435" i="1" s="1"/>
  <c r="K434" i="1" s="1"/>
  <c r="J437" i="1"/>
  <c r="J436" i="1" s="1"/>
  <c r="J435" i="1" s="1"/>
  <c r="J434" i="1" s="1"/>
  <c r="I437" i="1"/>
  <c r="I436" i="1" s="1"/>
  <c r="I435" i="1" s="1"/>
  <c r="I434" i="1" s="1"/>
  <c r="H437" i="1"/>
  <c r="H436" i="1" s="1"/>
  <c r="H435" i="1" s="1"/>
  <c r="H434" i="1" s="1"/>
  <c r="G437" i="1"/>
  <c r="G436" i="1" s="1"/>
  <c r="G435" i="1" s="1"/>
  <c r="G434" i="1" s="1"/>
  <c r="F437" i="1"/>
  <c r="F436" i="1" s="1"/>
  <c r="F435" i="1" s="1"/>
  <c r="F434" i="1" s="1"/>
  <c r="K432" i="1"/>
  <c r="K431" i="1" s="1"/>
  <c r="K430" i="1" s="1"/>
  <c r="K429" i="1" s="1"/>
  <c r="K428" i="1" s="1"/>
  <c r="J432" i="1"/>
  <c r="J431" i="1" s="1"/>
  <c r="J430" i="1" s="1"/>
  <c r="J429" i="1" s="1"/>
  <c r="J428" i="1" s="1"/>
  <c r="I432" i="1"/>
  <c r="H432" i="1"/>
  <c r="H431" i="1" s="1"/>
  <c r="H430" i="1" s="1"/>
  <c r="H429" i="1" s="1"/>
  <c r="H428" i="1" s="1"/>
  <c r="G432" i="1"/>
  <c r="G431" i="1" s="1"/>
  <c r="G430" i="1" s="1"/>
  <c r="G429" i="1" s="1"/>
  <c r="G428" i="1" s="1"/>
  <c r="F432" i="1"/>
  <c r="F431" i="1" s="1"/>
  <c r="F430" i="1" s="1"/>
  <c r="F429" i="1" s="1"/>
  <c r="F428" i="1" s="1"/>
  <c r="I431" i="1"/>
  <c r="I430" i="1" s="1"/>
  <c r="I429" i="1" s="1"/>
  <c r="I428" i="1" s="1"/>
  <c r="K427" i="1"/>
  <c r="K426" i="1" s="1"/>
  <c r="K425" i="1" s="1"/>
  <c r="K424" i="1" s="1"/>
  <c r="J427" i="1"/>
  <c r="J426" i="1" s="1"/>
  <c r="J425" i="1" s="1"/>
  <c r="J424" i="1" s="1"/>
  <c r="I427" i="1"/>
  <c r="I426" i="1" s="1"/>
  <c r="I425" i="1" s="1"/>
  <c r="I424" i="1" s="1"/>
  <c r="H427" i="1"/>
  <c r="H426" i="1" s="1"/>
  <c r="H425" i="1" s="1"/>
  <c r="H424" i="1" s="1"/>
  <c r="G427" i="1"/>
  <c r="G426" i="1" s="1"/>
  <c r="G425" i="1" s="1"/>
  <c r="G424" i="1" s="1"/>
  <c r="F427" i="1"/>
  <c r="F426" i="1" s="1"/>
  <c r="F425" i="1" s="1"/>
  <c r="F424" i="1" s="1"/>
  <c r="K423" i="1"/>
  <c r="K422" i="1" s="1"/>
  <c r="K421" i="1" s="1"/>
  <c r="K420" i="1" s="1"/>
  <c r="J423" i="1"/>
  <c r="J422" i="1" s="1"/>
  <c r="J421" i="1" s="1"/>
  <c r="J420" i="1" s="1"/>
  <c r="I423" i="1"/>
  <c r="I422" i="1" s="1"/>
  <c r="I421" i="1" s="1"/>
  <c r="I420" i="1" s="1"/>
  <c r="H423" i="1"/>
  <c r="H422" i="1" s="1"/>
  <c r="H421" i="1" s="1"/>
  <c r="H420" i="1" s="1"/>
  <c r="G423" i="1"/>
  <c r="G422" i="1" s="1"/>
  <c r="G421" i="1" s="1"/>
  <c r="G420" i="1" s="1"/>
  <c r="F423" i="1"/>
  <c r="F422" i="1" s="1"/>
  <c r="F421" i="1" s="1"/>
  <c r="F420" i="1" s="1"/>
  <c r="K418" i="1"/>
  <c r="K417" i="1" s="1"/>
  <c r="K416" i="1" s="1"/>
  <c r="K415" i="1" s="1"/>
  <c r="J418" i="1"/>
  <c r="J417" i="1" s="1"/>
  <c r="J416" i="1" s="1"/>
  <c r="J415" i="1" s="1"/>
  <c r="I418" i="1"/>
  <c r="I417" i="1" s="1"/>
  <c r="I416" i="1" s="1"/>
  <c r="I415" i="1" s="1"/>
  <c r="H418" i="1"/>
  <c r="H417" i="1" s="1"/>
  <c r="H416" i="1" s="1"/>
  <c r="H415" i="1" s="1"/>
  <c r="G418" i="1"/>
  <c r="G417" i="1" s="1"/>
  <c r="G416" i="1" s="1"/>
  <c r="G415" i="1" s="1"/>
  <c r="F418" i="1"/>
  <c r="F417" i="1" s="1"/>
  <c r="F416" i="1" s="1"/>
  <c r="F415" i="1" s="1"/>
  <c r="K414" i="1"/>
  <c r="K413" i="1" s="1"/>
  <c r="K412" i="1" s="1"/>
  <c r="K411" i="1" s="1"/>
  <c r="J414" i="1"/>
  <c r="J413" i="1" s="1"/>
  <c r="J412" i="1" s="1"/>
  <c r="J411" i="1" s="1"/>
  <c r="I414" i="1"/>
  <c r="I413" i="1" s="1"/>
  <c r="I412" i="1" s="1"/>
  <c r="I411" i="1" s="1"/>
  <c r="H414" i="1"/>
  <c r="H413" i="1" s="1"/>
  <c r="H412" i="1" s="1"/>
  <c r="H411" i="1" s="1"/>
  <c r="G414" i="1"/>
  <c r="G413" i="1" s="1"/>
  <c r="G412" i="1" s="1"/>
  <c r="G411" i="1" s="1"/>
  <c r="F414" i="1"/>
  <c r="F413" i="1" s="1"/>
  <c r="F412" i="1" s="1"/>
  <c r="F411" i="1" s="1"/>
  <c r="K410" i="1"/>
  <c r="K409" i="1" s="1"/>
  <c r="K408" i="1" s="1"/>
  <c r="K407" i="1" s="1"/>
  <c r="J410" i="1"/>
  <c r="J409" i="1" s="1"/>
  <c r="J408" i="1" s="1"/>
  <c r="J407" i="1" s="1"/>
  <c r="I410" i="1"/>
  <c r="I409" i="1" s="1"/>
  <c r="I408" i="1" s="1"/>
  <c r="I407" i="1" s="1"/>
  <c r="H410" i="1"/>
  <c r="H409" i="1" s="1"/>
  <c r="H408" i="1" s="1"/>
  <c r="H407" i="1" s="1"/>
  <c r="G410" i="1"/>
  <c r="G409" i="1" s="1"/>
  <c r="G408" i="1" s="1"/>
  <c r="G407" i="1" s="1"/>
  <c r="F410" i="1"/>
  <c r="F409" i="1" s="1"/>
  <c r="F408" i="1" s="1"/>
  <c r="F407" i="1" s="1"/>
  <c r="K406" i="1"/>
  <c r="K405" i="1" s="1"/>
  <c r="K404" i="1" s="1"/>
  <c r="K403" i="1" s="1"/>
  <c r="J406" i="1"/>
  <c r="J405" i="1" s="1"/>
  <c r="J404" i="1" s="1"/>
  <c r="J403" i="1" s="1"/>
  <c r="I406" i="1"/>
  <c r="I405" i="1" s="1"/>
  <c r="I404" i="1" s="1"/>
  <c r="I403" i="1" s="1"/>
  <c r="H406" i="1"/>
  <c r="H405" i="1" s="1"/>
  <c r="H404" i="1" s="1"/>
  <c r="H403" i="1" s="1"/>
  <c r="G406" i="1"/>
  <c r="G405" i="1" s="1"/>
  <c r="G404" i="1" s="1"/>
  <c r="G403" i="1" s="1"/>
  <c r="F406" i="1"/>
  <c r="F405" i="1" s="1"/>
  <c r="F404" i="1" s="1"/>
  <c r="F403" i="1" s="1"/>
  <c r="K402" i="1"/>
  <c r="K401" i="1" s="1"/>
  <c r="K400" i="1" s="1"/>
  <c r="K399" i="1" s="1"/>
  <c r="J402" i="1"/>
  <c r="J401" i="1" s="1"/>
  <c r="J400" i="1" s="1"/>
  <c r="J399" i="1" s="1"/>
  <c r="I402" i="1"/>
  <c r="I401" i="1" s="1"/>
  <c r="I400" i="1" s="1"/>
  <c r="I399" i="1" s="1"/>
  <c r="H402" i="1"/>
  <c r="H401" i="1" s="1"/>
  <c r="H400" i="1" s="1"/>
  <c r="H399" i="1" s="1"/>
  <c r="G402" i="1"/>
  <c r="G401" i="1" s="1"/>
  <c r="G400" i="1" s="1"/>
  <c r="G399" i="1" s="1"/>
  <c r="F402" i="1"/>
  <c r="F401" i="1" s="1"/>
  <c r="F400" i="1" s="1"/>
  <c r="F399" i="1" s="1"/>
  <c r="K397" i="1"/>
  <c r="K396" i="1" s="1"/>
  <c r="K395" i="1" s="1"/>
  <c r="K394" i="1" s="1"/>
  <c r="J397" i="1"/>
  <c r="J396" i="1" s="1"/>
  <c r="J395" i="1" s="1"/>
  <c r="J394" i="1" s="1"/>
  <c r="I397" i="1"/>
  <c r="I396" i="1" s="1"/>
  <c r="I395" i="1" s="1"/>
  <c r="I394" i="1" s="1"/>
  <c r="H397" i="1"/>
  <c r="H396" i="1" s="1"/>
  <c r="H395" i="1" s="1"/>
  <c r="H394" i="1" s="1"/>
  <c r="G397" i="1"/>
  <c r="G396" i="1" s="1"/>
  <c r="G395" i="1" s="1"/>
  <c r="G394" i="1" s="1"/>
  <c r="F397" i="1"/>
  <c r="F396" i="1" s="1"/>
  <c r="F395" i="1" s="1"/>
  <c r="F394" i="1" s="1"/>
  <c r="K393" i="1"/>
  <c r="K392" i="1" s="1"/>
  <c r="K391" i="1" s="1"/>
  <c r="K390" i="1" s="1"/>
  <c r="J393" i="1"/>
  <c r="J392" i="1" s="1"/>
  <c r="J391" i="1" s="1"/>
  <c r="J390" i="1" s="1"/>
  <c r="I393" i="1"/>
  <c r="I392" i="1" s="1"/>
  <c r="I391" i="1" s="1"/>
  <c r="I390" i="1" s="1"/>
  <c r="H393" i="1"/>
  <c r="H392" i="1" s="1"/>
  <c r="H391" i="1" s="1"/>
  <c r="H390" i="1" s="1"/>
  <c r="G393" i="1"/>
  <c r="G392" i="1" s="1"/>
  <c r="G391" i="1" s="1"/>
  <c r="G390" i="1" s="1"/>
  <c r="F393" i="1"/>
  <c r="F392" i="1" s="1"/>
  <c r="F391" i="1" s="1"/>
  <c r="F390" i="1" s="1"/>
  <c r="K388" i="1"/>
  <c r="K387" i="1" s="1"/>
  <c r="K386" i="1" s="1"/>
  <c r="K385" i="1" s="1"/>
  <c r="J388" i="1"/>
  <c r="J387" i="1" s="1"/>
  <c r="J386" i="1" s="1"/>
  <c r="J385" i="1" s="1"/>
  <c r="I388" i="1"/>
  <c r="I387" i="1" s="1"/>
  <c r="I386" i="1" s="1"/>
  <c r="I385" i="1" s="1"/>
  <c r="H388" i="1"/>
  <c r="H387" i="1" s="1"/>
  <c r="H386" i="1" s="1"/>
  <c r="H385" i="1" s="1"/>
  <c r="G388" i="1"/>
  <c r="G387" i="1" s="1"/>
  <c r="G386" i="1" s="1"/>
  <c r="G385" i="1" s="1"/>
  <c r="F388" i="1"/>
  <c r="F387" i="1" s="1"/>
  <c r="F386" i="1" s="1"/>
  <c r="F385" i="1" s="1"/>
  <c r="K384" i="1"/>
  <c r="K383" i="1" s="1"/>
  <c r="K382" i="1" s="1"/>
  <c r="K381" i="1" s="1"/>
  <c r="J384" i="1"/>
  <c r="J383" i="1" s="1"/>
  <c r="J382" i="1" s="1"/>
  <c r="J381" i="1" s="1"/>
  <c r="I384" i="1"/>
  <c r="I383" i="1" s="1"/>
  <c r="I382" i="1" s="1"/>
  <c r="I381" i="1" s="1"/>
  <c r="H384" i="1"/>
  <c r="H383" i="1" s="1"/>
  <c r="H382" i="1" s="1"/>
  <c r="H381" i="1" s="1"/>
  <c r="G384" i="1"/>
  <c r="G383" i="1" s="1"/>
  <c r="G382" i="1" s="1"/>
  <c r="G381" i="1" s="1"/>
  <c r="F384" i="1"/>
  <c r="F383" i="1" s="1"/>
  <c r="F382" i="1" s="1"/>
  <c r="F381" i="1" s="1"/>
  <c r="K380" i="1"/>
  <c r="K379" i="1" s="1"/>
  <c r="K378" i="1" s="1"/>
  <c r="K377" i="1" s="1"/>
  <c r="J380" i="1"/>
  <c r="J379" i="1" s="1"/>
  <c r="J378" i="1" s="1"/>
  <c r="J377" i="1" s="1"/>
  <c r="I380" i="1"/>
  <c r="I379" i="1" s="1"/>
  <c r="I378" i="1" s="1"/>
  <c r="I377" i="1" s="1"/>
  <c r="H380" i="1"/>
  <c r="H379" i="1" s="1"/>
  <c r="H378" i="1" s="1"/>
  <c r="H377" i="1" s="1"/>
  <c r="G380" i="1"/>
  <c r="G379" i="1" s="1"/>
  <c r="G378" i="1" s="1"/>
  <c r="G377" i="1" s="1"/>
  <c r="F380" i="1"/>
  <c r="F379" i="1" s="1"/>
  <c r="F378" i="1" s="1"/>
  <c r="F377" i="1" s="1"/>
  <c r="K375" i="1"/>
  <c r="K374" i="1" s="1"/>
  <c r="K373" i="1" s="1"/>
  <c r="K372" i="1" s="1"/>
  <c r="J375" i="1"/>
  <c r="J374" i="1" s="1"/>
  <c r="J373" i="1" s="1"/>
  <c r="J372" i="1" s="1"/>
  <c r="I375" i="1"/>
  <c r="I374" i="1" s="1"/>
  <c r="I373" i="1" s="1"/>
  <c r="I372" i="1" s="1"/>
  <c r="H375" i="1"/>
  <c r="H374" i="1" s="1"/>
  <c r="H373" i="1" s="1"/>
  <c r="H372" i="1" s="1"/>
  <c r="G375" i="1"/>
  <c r="G374" i="1" s="1"/>
  <c r="G373" i="1" s="1"/>
  <c r="G372" i="1" s="1"/>
  <c r="F375" i="1"/>
  <c r="F374" i="1" s="1"/>
  <c r="F373" i="1" s="1"/>
  <c r="F372" i="1" s="1"/>
  <c r="K371" i="1"/>
  <c r="K370" i="1" s="1"/>
  <c r="K369" i="1" s="1"/>
  <c r="K368" i="1" s="1"/>
  <c r="J371" i="1"/>
  <c r="J370" i="1" s="1"/>
  <c r="J369" i="1" s="1"/>
  <c r="J368" i="1" s="1"/>
  <c r="I371" i="1"/>
  <c r="I370" i="1" s="1"/>
  <c r="I369" i="1" s="1"/>
  <c r="I368" i="1" s="1"/>
  <c r="H371" i="1"/>
  <c r="H370" i="1" s="1"/>
  <c r="H369" i="1" s="1"/>
  <c r="H368" i="1" s="1"/>
  <c r="G371" i="1"/>
  <c r="G370" i="1" s="1"/>
  <c r="G369" i="1" s="1"/>
  <c r="G368" i="1" s="1"/>
  <c r="F371" i="1"/>
  <c r="F370" i="1" s="1"/>
  <c r="F369" i="1" s="1"/>
  <c r="F368" i="1" s="1"/>
  <c r="K367" i="1"/>
  <c r="K366" i="1" s="1"/>
  <c r="K365" i="1" s="1"/>
  <c r="K364" i="1" s="1"/>
  <c r="J367" i="1"/>
  <c r="J366" i="1" s="1"/>
  <c r="J365" i="1" s="1"/>
  <c r="J364" i="1" s="1"/>
  <c r="I367" i="1"/>
  <c r="H367" i="1"/>
  <c r="H366" i="1" s="1"/>
  <c r="H365" i="1" s="1"/>
  <c r="H364" i="1" s="1"/>
  <c r="G367" i="1"/>
  <c r="G366" i="1" s="1"/>
  <c r="G365" i="1" s="1"/>
  <c r="G364" i="1" s="1"/>
  <c r="F367" i="1"/>
  <c r="F366" i="1" s="1"/>
  <c r="F365" i="1" s="1"/>
  <c r="F364" i="1" s="1"/>
  <c r="I366" i="1"/>
  <c r="I365" i="1" s="1"/>
  <c r="I364" i="1" s="1"/>
  <c r="K361" i="1"/>
  <c r="K360" i="1" s="1"/>
  <c r="K359" i="1" s="1"/>
  <c r="K358" i="1" s="1"/>
  <c r="J361" i="1"/>
  <c r="J360" i="1" s="1"/>
  <c r="J359" i="1" s="1"/>
  <c r="J358" i="1" s="1"/>
  <c r="I361" i="1"/>
  <c r="I360" i="1" s="1"/>
  <c r="I359" i="1" s="1"/>
  <c r="I358" i="1" s="1"/>
  <c r="H361" i="1"/>
  <c r="H360" i="1" s="1"/>
  <c r="H359" i="1" s="1"/>
  <c r="H358" i="1" s="1"/>
  <c r="G361" i="1"/>
  <c r="G360" i="1" s="1"/>
  <c r="G359" i="1" s="1"/>
  <c r="G358" i="1" s="1"/>
  <c r="F361" i="1"/>
  <c r="F360" i="1" s="1"/>
  <c r="F359" i="1" s="1"/>
  <c r="F358" i="1" s="1"/>
  <c r="K357" i="1"/>
  <c r="K356" i="1" s="1"/>
  <c r="K355" i="1" s="1"/>
  <c r="K354" i="1" s="1"/>
  <c r="J357" i="1"/>
  <c r="J356" i="1" s="1"/>
  <c r="J355" i="1" s="1"/>
  <c r="J354" i="1" s="1"/>
  <c r="I357" i="1"/>
  <c r="I356" i="1" s="1"/>
  <c r="I355" i="1" s="1"/>
  <c r="I354" i="1" s="1"/>
  <c r="H357" i="1"/>
  <c r="H356" i="1" s="1"/>
  <c r="H355" i="1" s="1"/>
  <c r="H354" i="1" s="1"/>
  <c r="G357" i="1"/>
  <c r="G356" i="1" s="1"/>
  <c r="G355" i="1" s="1"/>
  <c r="G354" i="1" s="1"/>
  <c r="F357" i="1"/>
  <c r="F356" i="1" s="1"/>
  <c r="F355" i="1" s="1"/>
  <c r="F354" i="1" s="1"/>
  <c r="K352" i="1"/>
  <c r="K351" i="1" s="1"/>
  <c r="K350" i="1" s="1"/>
  <c r="K349" i="1" s="1"/>
  <c r="J352" i="1"/>
  <c r="J351" i="1" s="1"/>
  <c r="J350" i="1" s="1"/>
  <c r="J349" i="1" s="1"/>
  <c r="I352" i="1"/>
  <c r="I351" i="1" s="1"/>
  <c r="I350" i="1" s="1"/>
  <c r="I349" i="1" s="1"/>
  <c r="H352" i="1"/>
  <c r="H351" i="1" s="1"/>
  <c r="H350" i="1" s="1"/>
  <c r="H349" i="1" s="1"/>
  <c r="G352" i="1"/>
  <c r="G351" i="1" s="1"/>
  <c r="G350" i="1" s="1"/>
  <c r="G349" i="1" s="1"/>
  <c r="F352" i="1"/>
  <c r="F351" i="1" s="1"/>
  <c r="F350" i="1" s="1"/>
  <c r="F349" i="1" s="1"/>
  <c r="K348" i="1"/>
  <c r="K347" i="1" s="1"/>
  <c r="K346" i="1" s="1"/>
  <c r="K345" i="1" s="1"/>
  <c r="J348" i="1"/>
  <c r="J347" i="1" s="1"/>
  <c r="J346" i="1" s="1"/>
  <c r="J345" i="1" s="1"/>
  <c r="I348" i="1"/>
  <c r="H348" i="1"/>
  <c r="H347" i="1" s="1"/>
  <c r="H346" i="1" s="1"/>
  <c r="H345" i="1" s="1"/>
  <c r="G348" i="1"/>
  <c r="G347" i="1" s="1"/>
  <c r="G346" i="1" s="1"/>
  <c r="G345" i="1" s="1"/>
  <c r="F348" i="1"/>
  <c r="F347" i="1" s="1"/>
  <c r="F346" i="1" s="1"/>
  <c r="F345" i="1" s="1"/>
  <c r="I347" i="1"/>
  <c r="I346" i="1" s="1"/>
  <c r="I345" i="1" s="1"/>
  <c r="K344" i="1"/>
  <c r="K343" i="1" s="1"/>
  <c r="K342" i="1" s="1"/>
  <c r="K341" i="1" s="1"/>
  <c r="J344" i="1"/>
  <c r="J343" i="1" s="1"/>
  <c r="J342" i="1" s="1"/>
  <c r="J341" i="1" s="1"/>
  <c r="I344" i="1"/>
  <c r="I343" i="1" s="1"/>
  <c r="I342" i="1" s="1"/>
  <c r="I341" i="1" s="1"/>
  <c r="H344" i="1"/>
  <c r="H343" i="1" s="1"/>
  <c r="H342" i="1" s="1"/>
  <c r="H341" i="1" s="1"/>
  <c r="G344" i="1"/>
  <c r="G343" i="1" s="1"/>
  <c r="G342" i="1" s="1"/>
  <c r="G341" i="1" s="1"/>
  <c r="F344" i="1"/>
  <c r="F343" i="1" s="1"/>
  <c r="F342" i="1" s="1"/>
  <c r="F341" i="1" s="1"/>
  <c r="K340" i="1"/>
  <c r="K339" i="1" s="1"/>
  <c r="K338" i="1" s="1"/>
  <c r="K337" i="1" s="1"/>
  <c r="J340" i="1"/>
  <c r="J339" i="1" s="1"/>
  <c r="J338" i="1" s="1"/>
  <c r="J337" i="1" s="1"/>
  <c r="I340" i="1"/>
  <c r="I339" i="1" s="1"/>
  <c r="I338" i="1" s="1"/>
  <c r="I337" i="1" s="1"/>
  <c r="H340" i="1"/>
  <c r="H339" i="1" s="1"/>
  <c r="H338" i="1" s="1"/>
  <c r="H337" i="1" s="1"/>
  <c r="G340" i="1"/>
  <c r="G339" i="1" s="1"/>
  <c r="G338" i="1" s="1"/>
  <c r="G337" i="1" s="1"/>
  <c r="F340" i="1"/>
  <c r="F339" i="1" s="1"/>
  <c r="F338" i="1" s="1"/>
  <c r="F337" i="1" s="1"/>
  <c r="K334" i="1"/>
  <c r="K333" i="1" s="1"/>
  <c r="K332" i="1" s="1"/>
  <c r="K331" i="1" s="1"/>
  <c r="K330" i="1" s="1"/>
  <c r="J334" i="1"/>
  <c r="J333" i="1" s="1"/>
  <c r="J332" i="1" s="1"/>
  <c r="J331" i="1" s="1"/>
  <c r="J330" i="1" s="1"/>
  <c r="I334" i="1"/>
  <c r="I333" i="1" s="1"/>
  <c r="I332" i="1" s="1"/>
  <c r="I331" i="1" s="1"/>
  <c r="I330" i="1" s="1"/>
  <c r="H334" i="1"/>
  <c r="H333" i="1" s="1"/>
  <c r="H332" i="1" s="1"/>
  <c r="H331" i="1" s="1"/>
  <c r="H330" i="1" s="1"/>
  <c r="G334" i="1"/>
  <c r="G333" i="1" s="1"/>
  <c r="G332" i="1" s="1"/>
  <c r="G331" i="1" s="1"/>
  <c r="G330" i="1" s="1"/>
  <c r="F334" i="1"/>
  <c r="F333" i="1" s="1"/>
  <c r="F332" i="1" s="1"/>
  <c r="F331" i="1" s="1"/>
  <c r="F330" i="1" s="1"/>
  <c r="K329" i="1"/>
  <c r="K328" i="1" s="1"/>
  <c r="K327" i="1" s="1"/>
  <c r="K326" i="1" s="1"/>
  <c r="K325" i="1" s="1"/>
  <c r="J329" i="1"/>
  <c r="J328" i="1" s="1"/>
  <c r="J327" i="1" s="1"/>
  <c r="J326" i="1" s="1"/>
  <c r="J325" i="1" s="1"/>
  <c r="I329" i="1"/>
  <c r="I328" i="1" s="1"/>
  <c r="I327" i="1" s="1"/>
  <c r="I326" i="1" s="1"/>
  <c r="I325" i="1" s="1"/>
  <c r="H329" i="1"/>
  <c r="H328" i="1" s="1"/>
  <c r="H327" i="1" s="1"/>
  <c r="H326" i="1" s="1"/>
  <c r="H325" i="1" s="1"/>
  <c r="G329" i="1"/>
  <c r="G328" i="1" s="1"/>
  <c r="G327" i="1" s="1"/>
  <c r="G326" i="1" s="1"/>
  <c r="G325" i="1" s="1"/>
  <c r="F329" i="1"/>
  <c r="F328" i="1" s="1"/>
  <c r="F327" i="1" s="1"/>
  <c r="F326" i="1" s="1"/>
  <c r="F325" i="1" s="1"/>
  <c r="K323" i="1"/>
  <c r="K322" i="1" s="1"/>
  <c r="K321" i="1" s="1"/>
  <c r="K320" i="1" s="1"/>
  <c r="K319" i="1" s="1"/>
  <c r="J323" i="1"/>
  <c r="J322" i="1" s="1"/>
  <c r="J321" i="1" s="1"/>
  <c r="J320" i="1" s="1"/>
  <c r="J319" i="1" s="1"/>
  <c r="I323" i="1"/>
  <c r="I322" i="1" s="1"/>
  <c r="I321" i="1" s="1"/>
  <c r="I320" i="1" s="1"/>
  <c r="I319" i="1" s="1"/>
  <c r="H323" i="1"/>
  <c r="H322" i="1" s="1"/>
  <c r="H321" i="1" s="1"/>
  <c r="H320" i="1" s="1"/>
  <c r="H319" i="1" s="1"/>
  <c r="G323" i="1"/>
  <c r="G322" i="1" s="1"/>
  <c r="G321" i="1" s="1"/>
  <c r="G320" i="1" s="1"/>
  <c r="G319" i="1" s="1"/>
  <c r="F323" i="1"/>
  <c r="F322" i="1" s="1"/>
  <c r="F321" i="1" s="1"/>
  <c r="F320" i="1" s="1"/>
  <c r="F319" i="1" s="1"/>
  <c r="K318" i="1"/>
  <c r="K317" i="1" s="1"/>
  <c r="K316" i="1" s="1"/>
  <c r="K315" i="1" s="1"/>
  <c r="J318" i="1"/>
  <c r="J317" i="1" s="1"/>
  <c r="J316" i="1" s="1"/>
  <c r="J315" i="1" s="1"/>
  <c r="I318" i="1"/>
  <c r="I317" i="1" s="1"/>
  <c r="I316" i="1" s="1"/>
  <c r="I315" i="1" s="1"/>
  <c r="H318" i="1"/>
  <c r="H317" i="1" s="1"/>
  <c r="H316" i="1" s="1"/>
  <c r="H315" i="1" s="1"/>
  <c r="G318" i="1"/>
  <c r="G317" i="1" s="1"/>
  <c r="G316" i="1" s="1"/>
  <c r="G315" i="1" s="1"/>
  <c r="F318" i="1"/>
  <c r="F317" i="1" s="1"/>
  <c r="F316" i="1" s="1"/>
  <c r="F315" i="1" s="1"/>
  <c r="K314" i="1"/>
  <c r="K313" i="1" s="1"/>
  <c r="K312" i="1" s="1"/>
  <c r="K311" i="1" s="1"/>
  <c r="J314" i="1"/>
  <c r="J313" i="1" s="1"/>
  <c r="J312" i="1" s="1"/>
  <c r="J311" i="1" s="1"/>
  <c r="I314" i="1"/>
  <c r="I313" i="1" s="1"/>
  <c r="I312" i="1" s="1"/>
  <c r="I311" i="1" s="1"/>
  <c r="H314" i="1"/>
  <c r="H313" i="1" s="1"/>
  <c r="H312" i="1" s="1"/>
  <c r="H311" i="1" s="1"/>
  <c r="G314" i="1"/>
  <c r="G313" i="1" s="1"/>
  <c r="G312" i="1" s="1"/>
  <c r="G311" i="1" s="1"/>
  <c r="F314" i="1"/>
  <c r="F313" i="1" s="1"/>
  <c r="F312" i="1" s="1"/>
  <c r="F311" i="1" s="1"/>
  <c r="K308" i="1"/>
  <c r="K307" i="1" s="1"/>
  <c r="K306" i="1" s="1"/>
  <c r="K305" i="1" s="1"/>
  <c r="K304" i="1" s="1"/>
  <c r="J308" i="1"/>
  <c r="J307" i="1" s="1"/>
  <c r="J306" i="1" s="1"/>
  <c r="J305" i="1" s="1"/>
  <c r="J304" i="1" s="1"/>
  <c r="I308" i="1"/>
  <c r="I307" i="1" s="1"/>
  <c r="I306" i="1" s="1"/>
  <c r="I305" i="1" s="1"/>
  <c r="I304" i="1" s="1"/>
  <c r="H308" i="1"/>
  <c r="H307" i="1" s="1"/>
  <c r="H306" i="1" s="1"/>
  <c r="H305" i="1" s="1"/>
  <c r="H304" i="1" s="1"/>
  <c r="G308" i="1"/>
  <c r="G307" i="1" s="1"/>
  <c r="G306" i="1" s="1"/>
  <c r="G305" i="1" s="1"/>
  <c r="G304" i="1" s="1"/>
  <c r="F308" i="1"/>
  <c r="F307" i="1" s="1"/>
  <c r="F306" i="1" s="1"/>
  <c r="F305" i="1" s="1"/>
  <c r="F304" i="1" s="1"/>
  <c r="K303" i="1"/>
  <c r="K302" i="1" s="1"/>
  <c r="K301" i="1" s="1"/>
  <c r="K300" i="1" s="1"/>
  <c r="J303" i="1"/>
  <c r="J302" i="1" s="1"/>
  <c r="J301" i="1" s="1"/>
  <c r="J300" i="1" s="1"/>
  <c r="I303" i="1"/>
  <c r="I302" i="1" s="1"/>
  <c r="I301" i="1" s="1"/>
  <c r="I300" i="1" s="1"/>
  <c r="H303" i="1"/>
  <c r="H302" i="1" s="1"/>
  <c r="H301" i="1" s="1"/>
  <c r="H300" i="1" s="1"/>
  <c r="G303" i="1"/>
  <c r="G302" i="1" s="1"/>
  <c r="G301" i="1" s="1"/>
  <c r="G300" i="1" s="1"/>
  <c r="F303" i="1"/>
  <c r="F302" i="1" s="1"/>
  <c r="F301" i="1" s="1"/>
  <c r="F300" i="1" s="1"/>
  <c r="K299" i="1"/>
  <c r="K298" i="1" s="1"/>
  <c r="K297" i="1" s="1"/>
  <c r="K296" i="1" s="1"/>
  <c r="J299" i="1"/>
  <c r="J298" i="1" s="1"/>
  <c r="J297" i="1" s="1"/>
  <c r="J296" i="1" s="1"/>
  <c r="I299" i="1"/>
  <c r="I298" i="1" s="1"/>
  <c r="I297" i="1" s="1"/>
  <c r="I296" i="1" s="1"/>
  <c r="H299" i="1"/>
  <c r="H298" i="1" s="1"/>
  <c r="H297" i="1" s="1"/>
  <c r="H296" i="1" s="1"/>
  <c r="G299" i="1"/>
  <c r="G298" i="1" s="1"/>
  <c r="G297" i="1" s="1"/>
  <c r="G296" i="1" s="1"/>
  <c r="F299" i="1"/>
  <c r="F298" i="1" s="1"/>
  <c r="F297" i="1" s="1"/>
  <c r="F296" i="1" s="1"/>
  <c r="K295" i="1"/>
  <c r="K294" i="1" s="1"/>
  <c r="K293" i="1" s="1"/>
  <c r="K292" i="1" s="1"/>
  <c r="J295" i="1"/>
  <c r="J294" i="1" s="1"/>
  <c r="J293" i="1" s="1"/>
  <c r="J292" i="1" s="1"/>
  <c r="I295" i="1"/>
  <c r="I294" i="1" s="1"/>
  <c r="I293" i="1" s="1"/>
  <c r="I292" i="1" s="1"/>
  <c r="H295" i="1"/>
  <c r="H294" i="1" s="1"/>
  <c r="H293" i="1" s="1"/>
  <c r="H292" i="1" s="1"/>
  <c r="G295" i="1"/>
  <c r="G294" i="1" s="1"/>
  <c r="G293" i="1" s="1"/>
  <c r="G292" i="1" s="1"/>
  <c r="F295" i="1"/>
  <c r="F294" i="1" s="1"/>
  <c r="F293" i="1" s="1"/>
  <c r="F292" i="1" s="1"/>
  <c r="K289" i="1"/>
  <c r="K288" i="1" s="1"/>
  <c r="K287" i="1" s="1"/>
  <c r="K286" i="1" s="1"/>
  <c r="J289" i="1"/>
  <c r="J288" i="1" s="1"/>
  <c r="J287" i="1" s="1"/>
  <c r="J286" i="1" s="1"/>
  <c r="I289" i="1"/>
  <c r="I288" i="1" s="1"/>
  <c r="I287" i="1" s="1"/>
  <c r="I286" i="1" s="1"/>
  <c r="H289" i="1"/>
  <c r="H288" i="1" s="1"/>
  <c r="H287" i="1" s="1"/>
  <c r="H286" i="1" s="1"/>
  <c r="G289" i="1"/>
  <c r="G288" i="1" s="1"/>
  <c r="G287" i="1" s="1"/>
  <c r="G286" i="1" s="1"/>
  <c r="F289" i="1"/>
  <c r="F288" i="1" s="1"/>
  <c r="F287" i="1" s="1"/>
  <c r="F286" i="1" s="1"/>
  <c r="K285" i="1"/>
  <c r="K284" i="1" s="1"/>
  <c r="K283" i="1" s="1"/>
  <c r="K282" i="1" s="1"/>
  <c r="J285" i="1"/>
  <c r="J284" i="1" s="1"/>
  <c r="J283" i="1" s="1"/>
  <c r="J282" i="1" s="1"/>
  <c r="I285" i="1"/>
  <c r="I284" i="1" s="1"/>
  <c r="I283" i="1" s="1"/>
  <c r="I282" i="1" s="1"/>
  <c r="H285" i="1"/>
  <c r="H284" i="1" s="1"/>
  <c r="H283" i="1" s="1"/>
  <c r="H282" i="1" s="1"/>
  <c r="G285" i="1"/>
  <c r="G284" i="1" s="1"/>
  <c r="G283" i="1" s="1"/>
  <c r="G282" i="1" s="1"/>
  <c r="F285" i="1"/>
  <c r="F284" i="1" s="1"/>
  <c r="F283" i="1" s="1"/>
  <c r="F282" i="1" s="1"/>
  <c r="K281" i="1"/>
  <c r="K280" i="1" s="1"/>
  <c r="K279" i="1" s="1"/>
  <c r="J281" i="1"/>
  <c r="J280" i="1" s="1"/>
  <c r="J279" i="1" s="1"/>
  <c r="I281" i="1"/>
  <c r="I280" i="1" s="1"/>
  <c r="I279" i="1" s="1"/>
  <c r="H281" i="1"/>
  <c r="H280" i="1" s="1"/>
  <c r="H279" i="1" s="1"/>
  <c r="G281" i="1"/>
  <c r="G280" i="1" s="1"/>
  <c r="G279" i="1" s="1"/>
  <c r="F281" i="1"/>
  <c r="F280" i="1" s="1"/>
  <c r="F279" i="1" s="1"/>
  <c r="K278" i="1"/>
  <c r="K277" i="1" s="1"/>
  <c r="K276" i="1" s="1"/>
  <c r="J278" i="1"/>
  <c r="J277" i="1" s="1"/>
  <c r="J276" i="1" s="1"/>
  <c r="I278" i="1"/>
  <c r="I277" i="1" s="1"/>
  <c r="I276" i="1" s="1"/>
  <c r="H278" i="1"/>
  <c r="H277" i="1" s="1"/>
  <c r="H276" i="1" s="1"/>
  <c r="G278" i="1"/>
  <c r="G277" i="1" s="1"/>
  <c r="G276" i="1" s="1"/>
  <c r="F278" i="1"/>
  <c r="F277" i="1" s="1"/>
  <c r="F276" i="1" s="1"/>
  <c r="K274" i="1"/>
  <c r="K273" i="1" s="1"/>
  <c r="K272" i="1" s="1"/>
  <c r="K271" i="1" s="1"/>
  <c r="J274" i="1"/>
  <c r="J273" i="1" s="1"/>
  <c r="J272" i="1" s="1"/>
  <c r="J271" i="1" s="1"/>
  <c r="I274" i="1"/>
  <c r="H274" i="1"/>
  <c r="H273" i="1" s="1"/>
  <c r="H272" i="1" s="1"/>
  <c r="H271" i="1" s="1"/>
  <c r="G274" i="1"/>
  <c r="G273" i="1" s="1"/>
  <c r="G272" i="1" s="1"/>
  <c r="G271" i="1" s="1"/>
  <c r="F274" i="1"/>
  <c r="F273" i="1" s="1"/>
  <c r="F272" i="1" s="1"/>
  <c r="F271" i="1" s="1"/>
  <c r="I273" i="1"/>
  <c r="I272" i="1" s="1"/>
  <c r="I271" i="1" s="1"/>
  <c r="K270" i="1"/>
  <c r="K269" i="1" s="1"/>
  <c r="K268" i="1" s="1"/>
  <c r="K267" i="1" s="1"/>
  <c r="J270" i="1"/>
  <c r="J269" i="1" s="1"/>
  <c r="J268" i="1" s="1"/>
  <c r="J267" i="1" s="1"/>
  <c r="I270" i="1"/>
  <c r="I269" i="1" s="1"/>
  <c r="I268" i="1" s="1"/>
  <c r="I267" i="1" s="1"/>
  <c r="H270" i="1"/>
  <c r="H269" i="1" s="1"/>
  <c r="H268" i="1" s="1"/>
  <c r="H267" i="1" s="1"/>
  <c r="G270" i="1"/>
  <c r="G269" i="1" s="1"/>
  <c r="G268" i="1" s="1"/>
  <c r="G267" i="1" s="1"/>
  <c r="F270" i="1"/>
  <c r="F269" i="1" s="1"/>
  <c r="F268" i="1" s="1"/>
  <c r="F267" i="1" s="1"/>
  <c r="K266" i="1"/>
  <c r="K265" i="1" s="1"/>
  <c r="K264" i="1" s="1"/>
  <c r="K263" i="1" s="1"/>
  <c r="J266" i="1"/>
  <c r="J265" i="1" s="1"/>
  <c r="J264" i="1" s="1"/>
  <c r="J263" i="1" s="1"/>
  <c r="I266" i="1"/>
  <c r="I265" i="1" s="1"/>
  <c r="I264" i="1" s="1"/>
  <c r="I263" i="1" s="1"/>
  <c r="H266" i="1"/>
  <c r="H265" i="1" s="1"/>
  <c r="H264" i="1" s="1"/>
  <c r="H263" i="1" s="1"/>
  <c r="G266" i="1"/>
  <c r="G265" i="1" s="1"/>
  <c r="G264" i="1" s="1"/>
  <c r="G263" i="1" s="1"/>
  <c r="F266" i="1"/>
  <c r="F265" i="1" s="1"/>
  <c r="F264" i="1" s="1"/>
  <c r="F263" i="1" s="1"/>
  <c r="K262" i="1"/>
  <c r="K261" i="1" s="1"/>
  <c r="K260" i="1" s="1"/>
  <c r="K259" i="1" s="1"/>
  <c r="J262" i="1"/>
  <c r="J261" i="1" s="1"/>
  <c r="J260" i="1" s="1"/>
  <c r="J259" i="1" s="1"/>
  <c r="I262" i="1"/>
  <c r="I261" i="1" s="1"/>
  <c r="I260" i="1" s="1"/>
  <c r="I259" i="1" s="1"/>
  <c r="H262" i="1"/>
  <c r="H261" i="1" s="1"/>
  <c r="H260" i="1" s="1"/>
  <c r="H259" i="1" s="1"/>
  <c r="G262" i="1"/>
  <c r="G261" i="1" s="1"/>
  <c r="G260" i="1" s="1"/>
  <c r="G259" i="1" s="1"/>
  <c r="F262" i="1"/>
  <c r="F261" i="1" s="1"/>
  <c r="F260" i="1" s="1"/>
  <c r="F259" i="1" s="1"/>
  <c r="K255" i="1"/>
  <c r="K254" i="1" s="1"/>
  <c r="K253" i="1" s="1"/>
  <c r="K252" i="1" s="1"/>
  <c r="K251" i="1" s="1"/>
  <c r="J255" i="1"/>
  <c r="J254" i="1" s="1"/>
  <c r="J253" i="1" s="1"/>
  <c r="J252" i="1" s="1"/>
  <c r="J251" i="1" s="1"/>
  <c r="I255" i="1"/>
  <c r="H255" i="1"/>
  <c r="H254" i="1" s="1"/>
  <c r="H253" i="1" s="1"/>
  <c r="H252" i="1" s="1"/>
  <c r="G255" i="1"/>
  <c r="G254" i="1" s="1"/>
  <c r="G253" i="1" s="1"/>
  <c r="G252" i="1" s="1"/>
  <c r="F255" i="1"/>
  <c r="F254" i="1" s="1"/>
  <c r="F253" i="1" s="1"/>
  <c r="F252" i="1" s="1"/>
  <c r="I254" i="1"/>
  <c r="I253" i="1" s="1"/>
  <c r="I252" i="1" s="1"/>
  <c r="K249" i="1"/>
  <c r="K248" i="1" s="1"/>
  <c r="K247" i="1" s="1"/>
  <c r="J249" i="1"/>
  <c r="J248" i="1" s="1"/>
  <c r="J247" i="1" s="1"/>
  <c r="I249" i="1"/>
  <c r="H249" i="1"/>
  <c r="H248" i="1" s="1"/>
  <c r="H247" i="1" s="1"/>
  <c r="G249" i="1"/>
  <c r="G248" i="1" s="1"/>
  <c r="G247" i="1" s="1"/>
  <c r="F249" i="1"/>
  <c r="F248" i="1" s="1"/>
  <c r="F247" i="1" s="1"/>
  <c r="I248" i="1"/>
  <c r="I247" i="1" s="1"/>
  <c r="K246" i="1"/>
  <c r="K245" i="1" s="1"/>
  <c r="K244" i="1" s="1"/>
  <c r="J246" i="1"/>
  <c r="J245" i="1" s="1"/>
  <c r="J244" i="1" s="1"/>
  <c r="I246" i="1"/>
  <c r="I245" i="1" s="1"/>
  <c r="I244" i="1" s="1"/>
  <c r="H246" i="1"/>
  <c r="H245" i="1" s="1"/>
  <c r="H244" i="1" s="1"/>
  <c r="G246" i="1"/>
  <c r="G245" i="1" s="1"/>
  <c r="G244" i="1" s="1"/>
  <c r="F246" i="1"/>
  <c r="F245" i="1" s="1"/>
  <c r="F244" i="1" s="1"/>
  <c r="K242" i="1"/>
  <c r="J242" i="1"/>
  <c r="I242" i="1"/>
  <c r="H242" i="1"/>
  <c r="G242" i="1"/>
  <c r="F242" i="1"/>
  <c r="K241" i="1"/>
  <c r="J241" i="1"/>
  <c r="I241" i="1"/>
  <c r="H241" i="1"/>
  <c r="G241" i="1"/>
  <c r="F241" i="1"/>
  <c r="K240" i="1"/>
  <c r="J240" i="1"/>
  <c r="I240" i="1"/>
  <c r="H240" i="1"/>
  <c r="G240" i="1"/>
  <c r="F240" i="1"/>
  <c r="K235" i="1"/>
  <c r="K234" i="1" s="1"/>
  <c r="K233" i="1" s="1"/>
  <c r="K232" i="1" s="1"/>
  <c r="K231" i="1" s="1"/>
  <c r="J235" i="1"/>
  <c r="J234" i="1" s="1"/>
  <c r="J233" i="1" s="1"/>
  <c r="J232" i="1" s="1"/>
  <c r="J231" i="1" s="1"/>
  <c r="I235" i="1"/>
  <c r="I234" i="1" s="1"/>
  <c r="I233" i="1" s="1"/>
  <c r="H235" i="1"/>
  <c r="H234" i="1" s="1"/>
  <c r="H233" i="1" s="1"/>
  <c r="G235" i="1"/>
  <c r="G234" i="1" s="1"/>
  <c r="G233" i="1" s="1"/>
  <c r="F235" i="1"/>
  <c r="F234" i="1" s="1"/>
  <c r="F233" i="1" s="1"/>
  <c r="K230" i="1"/>
  <c r="J230" i="1"/>
  <c r="I230" i="1"/>
  <c r="H230" i="1"/>
  <c r="G230" i="1"/>
  <c r="F230" i="1"/>
  <c r="K229" i="1"/>
  <c r="J229" i="1"/>
  <c r="I229" i="1"/>
  <c r="H229" i="1"/>
  <c r="G229" i="1"/>
  <c r="F229" i="1"/>
  <c r="K228" i="1"/>
  <c r="J228" i="1"/>
  <c r="I228" i="1"/>
  <c r="H228" i="1"/>
  <c r="G228" i="1"/>
  <c r="F228" i="1"/>
  <c r="K225" i="1"/>
  <c r="J225" i="1"/>
  <c r="I225" i="1"/>
  <c r="H225" i="1"/>
  <c r="G225" i="1"/>
  <c r="F225" i="1"/>
  <c r="K224" i="1"/>
  <c r="J224" i="1"/>
  <c r="I224" i="1"/>
  <c r="H224" i="1"/>
  <c r="G224" i="1"/>
  <c r="F224" i="1"/>
  <c r="K218" i="1"/>
  <c r="K217" i="1" s="1"/>
  <c r="K216" i="1" s="1"/>
  <c r="J218" i="1"/>
  <c r="J217" i="1" s="1"/>
  <c r="J216" i="1" s="1"/>
  <c r="I218" i="1"/>
  <c r="I217" i="1" s="1"/>
  <c r="H218" i="1"/>
  <c r="H217" i="1" s="1"/>
  <c r="G218" i="1"/>
  <c r="G217" i="1" s="1"/>
  <c r="F218" i="1"/>
  <c r="F217" i="1" s="1"/>
  <c r="K213" i="1"/>
  <c r="K212" i="1" s="1"/>
  <c r="K211" i="1" s="1"/>
  <c r="K210" i="1" s="1"/>
  <c r="K209" i="1" s="1"/>
  <c r="J213" i="1"/>
  <c r="J212" i="1" s="1"/>
  <c r="J211" i="1" s="1"/>
  <c r="J210" i="1" s="1"/>
  <c r="J209" i="1" s="1"/>
  <c r="I213" i="1"/>
  <c r="I212" i="1" s="1"/>
  <c r="I211" i="1" s="1"/>
  <c r="I210" i="1" s="1"/>
  <c r="I209" i="1" s="1"/>
  <c r="H213" i="1"/>
  <c r="H212" i="1" s="1"/>
  <c r="H211" i="1" s="1"/>
  <c r="H210" i="1" s="1"/>
  <c r="H209" i="1" s="1"/>
  <c r="G213" i="1"/>
  <c r="G212" i="1" s="1"/>
  <c r="G211" i="1" s="1"/>
  <c r="G210" i="1" s="1"/>
  <c r="G209" i="1" s="1"/>
  <c r="F213" i="1"/>
  <c r="F212" i="1" s="1"/>
  <c r="F211" i="1" s="1"/>
  <c r="F210" i="1" s="1"/>
  <c r="F209" i="1" s="1"/>
  <c r="K208" i="1"/>
  <c r="K207" i="1" s="1"/>
  <c r="K206" i="1" s="1"/>
  <c r="K205" i="1" s="1"/>
  <c r="J208" i="1"/>
  <c r="J207" i="1" s="1"/>
  <c r="J206" i="1" s="1"/>
  <c r="J205" i="1" s="1"/>
  <c r="I208" i="1"/>
  <c r="I207" i="1" s="1"/>
  <c r="I206" i="1" s="1"/>
  <c r="I205" i="1" s="1"/>
  <c r="H208" i="1"/>
  <c r="H207" i="1" s="1"/>
  <c r="H206" i="1" s="1"/>
  <c r="H205" i="1" s="1"/>
  <c r="G208" i="1"/>
  <c r="G207" i="1" s="1"/>
  <c r="G206" i="1" s="1"/>
  <c r="G205" i="1" s="1"/>
  <c r="F208" i="1"/>
  <c r="F207" i="1" s="1"/>
  <c r="F206" i="1" s="1"/>
  <c r="F205" i="1" s="1"/>
  <c r="K204" i="1"/>
  <c r="K203" i="1" s="1"/>
  <c r="K202" i="1" s="1"/>
  <c r="K201" i="1" s="1"/>
  <c r="J204" i="1"/>
  <c r="J203" i="1" s="1"/>
  <c r="J202" i="1" s="1"/>
  <c r="J201" i="1" s="1"/>
  <c r="I204" i="1"/>
  <c r="I203" i="1" s="1"/>
  <c r="I202" i="1" s="1"/>
  <c r="I201" i="1" s="1"/>
  <c r="H204" i="1"/>
  <c r="H203" i="1" s="1"/>
  <c r="H202" i="1" s="1"/>
  <c r="H201" i="1" s="1"/>
  <c r="G204" i="1"/>
  <c r="G203" i="1" s="1"/>
  <c r="G202" i="1" s="1"/>
  <c r="G201" i="1" s="1"/>
  <c r="F204" i="1"/>
  <c r="F203" i="1" s="1"/>
  <c r="F202" i="1" s="1"/>
  <c r="F201" i="1" s="1"/>
  <c r="K199" i="1"/>
  <c r="K198" i="1" s="1"/>
  <c r="K197" i="1" s="1"/>
  <c r="K196" i="1" s="1"/>
  <c r="K195" i="1" s="1"/>
  <c r="J199" i="1"/>
  <c r="J198" i="1" s="1"/>
  <c r="J197" i="1" s="1"/>
  <c r="J196" i="1" s="1"/>
  <c r="J195" i="1" s="1"/>
  <c r="I199" i="1"/>
  <c r="I198" i="1" s="1"/>
  <c r="I197" i="1" s="1"/>
  <c r="I196" i="1" s="1"/>
  <c r="I195" i="1" s="1"/>
  <c r="H199" i="1"/>
  <c r="H198" i="1" s="1"/>
  <c r="H197" i="1" s="1"/>
  <c r="H196" i="1" s="1"/>
  <c r="H195" i="1" s="1"/>
  <c r="G199" i="1"/>
  <c r="G198" i="1" s="1"/>
  <c r="G197" i="1" s="1"/>
  <c r="G196" i="1" s="1"/>
  <c r="G195" i="1" s="1"/>
  <c r="F199" i="1"/>
  <c r="F198" i="1" s="1"/>
  <c r="F197" i="1" s="1"/>
  <c r="F196" i="1" s="1"/>
  <c r="F195" i="1" s="1"/>
  <c r="K194" i="1"/>
  <c r="K193" i="1" s="1"/>
  <c r="K192" i="1" s="1"/>
  <c r="K191" i="1" s="1"/>
  <c r="K190" i="1" s="1"/>
  <c r="J194" i="1"/>
  <c r="J193" i="1" s="1"/>
  <c r="J192" i="1" s="1"/>
  <c r="J191" i="1" s="1"/>
  <c r="J190" i="1" s="1"/>
  <c r="I194" i="1"/>
  <c r="I193" i="1" s="1"/>
  <c r="I192" i="1" s="1"/>
  <c r="I191" i="1" s="1"/>
  <c r="I190" i="1" s="1"/>
  <c r="H194" i="1"/>
  <c r="H193" i="1" s="1"/>
  <c r="H192" i="1" s="1"/>
  <c r="H191" i="1" s="1"/>
  <c r="H190" i="1" s="1"/>
  <c r="G194" i="1"/>
  <c r="G193" i="1" s="1"/>
  <c r="G192" i="1" s="1"/>
  <c r="G191" i="1" s="1"/>
  <c r="G190" i="1" s="1"/>
  <c r="F194" i="1"/>
  <c r="F193" i="1" s="1"/>
  <c r="F192" i="1" s="1"/>
  <c r="F191" i="1" s="1"/>
  <c r="F190" i="1" s="1"/>
  <c r="K188" i="1"/>
  <c r="K187" i="1" s="1"/>
  <c r="J188" i="1"/>
  <c r="J187" i="1" s="1"/>
  <c r="I188" i="1"/>
  <c r="I187" i="1" s="1"/>
  <c r="H188" i="1"/>
  <c r="H187" i="1" s="1"/>
  <c r="G188" i="1"/>
  <c r="G187" i="1" s="1"/>
  <c r="F188" i="1"/>
  <c r="F187" i="1" s="1"/>
  <c r="K186" i="1"/>
  <c r="K185" i="1" s="1"/>
  <c r="J186" i="1"/>
  <c r="J185" i="1" s="1"/>
  <c r="I186" i="1"/>
  <c r="I185" i="1" s="1"/>
  <c r="H186" i="1"/>
  <c r="H185" i="1" s="1"/>
  <c r="G186" i="1"/>
  <c r="G185" i="1" s="1"/>
  <c r="F186" i="1"/>
  <c r="F185" i="1" s="1"/>
  <c r="K183" i="1"/>
  <c r="K182" i="1" s="1"/>
  <c r="J183" i="1"/>
  <c r="J182" i="1" s="1"/>
  <c r="I183" i="1"/>
  <c r="I182" i="1" s="1"/>
  <c r="H183" i="1"/>
  <c r="H182" i="1" s="1"/>
  <c r="G183" i="1"/>
  <c r="G182" i="1" s="1"/>
  <c r="F183" i="1"/>
  <c r="F182" i="1" s="1"/>
  <c r="K181" i="1"/>
  <c r="K180" i="1" s="1"/>
  <c r="J181" i="1"/>
  <c r="J180" i="1" s="1"/>
  <c r="I181" i="1"/>
  <c r="I180" i="1" s="1"/>
  <c r="H181" i="1"/>
  <c r="H180" i="1" s="1"/>
  <c r="G181" i="1"/>
  <c r="G180" i="1" s="1"/>
  <c r="F181" i="1"/>
  <c r="F180" i="1" s="1"/>
  <c r="K178" i="1"/>
  <c r="K177" i="1" s="1"/>
  <c r="J178" i="1"/>
  <c r="J177" i="1" s="1"/>
  <c r="I178" i="1"/>
  <c r="I177" i="1" s="1"/>
  <c r="H178" i="1"/>
  <c r="H177" i="1" s="1"/>
  <c r="G178" i="1"/>
  <c r="G177" i="1" s="1"/>
  <c r="F178" i="1"/>
  <c r="F177" i="1" s="1"/>
  <c r="K176" i="1"/>
  <c r="K175" i="1" s="1"/>
  <c r="J176" i="1"/>
  <c r="J175" i="1" s="1"/>
  <c r="I176" i="1"/>
  <c r="I175" i="1" s="1"/>
  <c r="H176" i="1"/>
  <c r="H175" i="1" s="1"/>
  <c r="G176" i="1"/>
  <c r="G175" i="1" s="1"/>
  <c r="F176" i="1"/>
  <c r="F175" i="1" s="1"/>
  <c r="K172" i="1"/>
  <c r="K171" i="1" s="1"/>
  <c r="K170" i="1" s="1"/>
  <c r="K169" i="1" s="1"/>
  <c r="J172" i="1"/>
  <c r="J171" i="1" s="1"/>
  <c r="J170" i="1" s="1"/>
  <c r="J169" i="1" s="1"/>
  <c r="I172" i="1"/>
  <c r="I171" i="1" s="1"/>
  <c r="I170" i="1" s="1"/>
  <c r="I169" i="1" s="1"/>
  <c r="H172" i="1"/>
  <c r="H171" i="1" s="1"/>
  <c r="H170" i="1" s="1"/>
  <c r="H169" i="1" s="1"/>
  <c r="G172" i="1"/>
  <c r="G171" i="1" s="1"/>
  <c r="G170" i="1" s="1"/>
  <c r="G169" i="1" s="1"/>
  <c r="F172" i="1"/>
  <c r="F171" i="1" s="1"/>
  <c r="F170" i="1" s="1"/>
  <c r="F169" i="1" s="1"/>
  <c r="K167" i="1"/>
  <c r="K166" i="1" s="1"/>
  <c r="K165" i="1" s="1"/>
  <c r="K164" i="1" s="1"/>
  <c r="K163" i="1" s="1"/>
  <c r="J167" i="1"/>
  <c r="J166" i="1" s="1"/>
  <c r="J165" i="1" s="1"/>
  <c r="J164" i="1" s="1"/>
  <c r="J163" i="1" s="1"/>
  <c r="I167" i="1"/>
  <c r="I166" i="1" s="1"/>
  <c r="I165" i="1" s="1"/>
  <c r="I164" i="1" s="1"/>
  <c r="I163" i="1" s="1"/>
  <c r="H167" i="1"/>
  <c r="H166" i="1" s="1"/>
  <c r="H165" i="1" s="1"/>
  <c r="H164" i="1" s="1"/>
  <c r="H163" i="1" s="1"/>
  <c r="G167" i="1"/>
  <c r="G166" i="1" s="1"/>
  <c r="G165" i="1" s="1"/>
  <c r="G164" i="1" s="1"/>
  <c r="G163" i="1" s="1"/>
  <c r="F167" i="1"/>
  <c r="F166" i="1" s="1"/>
  <c r="F165" i="1" s="1"/>
  <c r="F164" i="1" s="1"/>
  <c r="F163" i="1" s="1"/>
  <c r="K162" i="1"/>
  <c r="K161" i="1" s="1"/>
  <c r="K160" i="1" s="1"/>
  <c r="J162" i="1"/>
  <c r="J161" i="1" s="1"/>
  <c r="J160" i="1" s="1"/>
  <c r="I162" i="1"/>
  <c r="I161" i="1" s="1"/>
  <c r="I160" i="1" s="1"/>
  <c r="H162" i="1"/>
  <c r="H161" i="1" s="1"/>
  <c r="H160" i="1" s="1"/>
  <c r="G162" i="1"/>
  <c r="G161" i="1" s="1"/>
  <c r="G160" i="1" s="1"/>
  <c r="F162" i="1"/>
  <c r="F161" i="1" s="1"/>
  <c r="F160" i="1" s="1"/>
  <c r="K159" i="1"/>
  <c r="K158" i="1" s="1"/>
  <c r="K157" i="1" s="1"/>
  <c r="J159" i="1"/>
  <c r="J158" i="1" s="1"/>
  <c r="J157" i="1" s="1"/>
  <c r="I159" i="1"/>
  <c r="I158" i="1" s="1"/>
  <c r="I157" i="1" s="1"/>
  <c r="H159" i="1"/>
  <c r="H158" i="1" s="1"/>
  <c r="H157" i="1" s="1"/>
  <c r="G159" i="1"/>
  <c r="G158" i="1" s="1"/>
  <c r="G157" i="1" s="1"/>
  <c r="F159" i="1"/>
  <c r="F158" i="1" s="1"/>
  <c r="F157" i="1" s="1"/>
  <c r="K154" i="1"/>
  <c r="K153" i="1" s="1"/>
  <c r="K152" i="1" s="1"/>
  <c r="K151" i="1" s="1"/>
  <c r="K150" i="1" s="1"/>
  <c r="J154" i="1"/>
  <c r="J153" i="1" s="1"/>
  <c r="J152" i="1" s="1"/>
  <c r="J151" i="1" s="1"/>
  <c r="J150" i="1" s="1"/>
  <c r="I154" i="1"/>
  <c r="H154" i="1"/>
  <c r="H153" i="1" s="1"/>
  <c r="H152" i="1" s="1"/>
  <c r="H151" i="1" s="1"/>
  <c r="H150" i="1" s="1"/>
  <c r="G154" i="1"/>
  <c r="G153" i="1" s="1"/>
  <c r="G152" i="1" s="1"/>
  <c r="G151" i="1" s="1"/>
  <c r="G150" i="1" s="1"/>
  <c r="F154" i="1"/>
  <c r="F153" i="1" s="1"/>
  <c r="F152" i="1" s="1"/>
  <c r="F151" i="1" s="1"/>
  <c r="F150" i="1" s="1"/>
  <c r="I153" i="1"/>
  <c r="I152" i="1" s="1"/>
  <c r="I151" i="1" s="1"/>
  <c r="I150" i="1" s="1"/>
  <c r="K149" i="1"/>
  <c r="K148" i="1" s="1"/>
  <c r="K147" i="1" s="1"/>
  <c r="K146" i="1" s="1"/>
  <c r="J149" i="1"/>
  <c r="J148" i="1" s="1"/>
  <c r="J147" i="1" s="1"/>
  <c r="J146" i="1" s="1"/>
  <c r="I149" i="1"/>
  <c r="I148" i="1" s="1"/>
  <c r="I147" i="1" s="1"/>
  <c r="H149" i="1"/>
  <c r="H148" i="1" s="1"/>
  <c r="H147" i="1" s="1"/>
  <c r="G149" i="1"/>
  <c r="G148" i="1" s="1"/>
  <c r="G147" i="1" s="1"/>
  <c r="F149" i="1"/>
  <c r="F148" i="1" s="1"/>
  <c r="F147" i="1" s="1"/>
  <c r="K144" i="1"/>
  <c r="K143" i="1" s="1"/>
  <c r="K142" i="1" s="1"/>
  <c r="K141" i="1" s="1"/>
  <c r="K140" i="1" s="1"/>
  <c r="J144" i="1"/>
  <c r="J143" i="1" s="1"/>
  <c r="J142" i="1" s="1"/>
  <c r="J141" i="1" s="1"/>
  <c r="J140" i="1" s="1"/>
  <c r="I144" i="1"/>
  <c r="I143" i="1" s="1"/>
  <c r="I142" i="1" s="1"/>
  <c r="I141" i="1" s="1"/>
  <c r="H144" i="1"/>
  <c r="H143" i="1" s="1"/>
  <c r="H142" i="1" s="1"/>
  <c r="H141" i="1" s="1"/>
  <c r="G144" i="1"/>
  <c r="G143" i="1" s="1"/>
  <c r="G142" i="1" s="1"/>
  <c r="G141" i="1" s="1"/>
  <c r="F144" i="1"/>
  <c r="F143" i="1" s="1"/>
  <c r="F142" i="1" s="1"/>
  <c r="F141" i="1" s="1"/>
  <c r="K137" i="1"/>
  <c r="K136" i="1" s="1"/>
  <c r="K135" i="1" s="1"/>
  <c r="K134" i="1" s="1"/>
  <c r="J137" i="1"/>
  <c r="J136" i="1" s="1"/>
  <c r="J135" i="1" s="1"/>
  <c r="J134" i="1" s="1"/>
  <c r="I137" i="1"/>
  <c r="I136" i="1" s="1"/>
  <c r="I135" i="1" s="1"/>
  <c r="I134" i="1" s="1"/>
  <c r="H137" i="1"/>
  <c r="H136" i="1" s="1"/>
  <c r="H135" i="1" s="1"/>
  <c r="H134" i="1" s="1"/>
  <c r="G137" i="1"/>
  <c r="G136" i="1" s="1"/>
  <c r="G135" i="1" s="1"/>
  <c r="G134" i="1" s="1"/>
  <c r="F137" i="1"/>
  <c r="F136" i="1" s="1"/>
  <c r="F135" i="1" s="1"/>
  <c r="F134" i="1" s="1"/>
  <c r="K133" i="1"/>
  <c r="K132" i="1" s="1"/>
  <c r="K131" i="1" s="1"/>
  <c r="K130" i="1" s="1"/>
  <c r="J133" i="1"/>
  <c r="J132" i="1" s="1"/>
  <c r="J131" i="1" s="1"/>
  <c r="J130" i="1" s="1"/>
  <c r="I133" i="1"/>
  <c r="I132" i="1" s="1"/>
  <c r="I131" i="1" s="1"/>
  <c r="I130" i="1" s="1"/>
  <c r="H133" i="1"/>
  <c r="H132" i="1" s="1"/>
  <c r="H131" i="1" s="1"/>
  <c r="H130" i="1" s="1"/>
  <c r="G133" i="1"/>
  <c r="G132" i="1" s="1"/>
  <c r="G131" i="1" s="1"/>
  <c r="G130" i="1" s="1"/>
  <c r="F133" i="1"/>
  <c r="F132" i="1" s="1"/>
  <c r="F131" i="1" s="1"/>
  <c r="F130" i="1" s="1"/>
  <c r="K129" i="1"/>
  <c r="K128" i="1" s="1"/>
  <c r="K127" i="1" s="1"/>
  <c r="K126" i="1" s="1"/>
  <c r="J129" i="1"/>
  <c r="J128" i="1" s="1"/>
  <c r="J127" i="1" s="1"/>
  <c r="J126" i="1" s="1"/>
  <c r="I129" i="1"/>
  <c r="I128" i="1" s="1"/>
  <c r="I127" i="1" s="1"/>
  <c r="I126" i="1" s="1"/>
  <c r="H129" i="1"/>
  <c r="H128" i="1" s="1"/>
  <c r="H127" i="1" s="1"/>
  <c r="H126" i="1" s="1"/>
  <c r="G129" i="1"/>
  <c r="G128" i="1" s="1"/>
  <c r="G127" i="1" s="1"/>
  <c r="G126" i="1" s="1"/>
  <c r="F129" i="1"/>
  <c r="F128" i="1" s="1"/>
  <c r="F127" i="1" s="1"/>
  <c r="F126" i="1" s="1"/>
  <c r="K123" i="1"/>
  <c r="K122" i="1" s="1"/>
  <c r="K121" i="1" s="1"/>
  <c r="K120" i="1" s="1"/>
  <c r="K119" i="1" s="1"/>
  <c r="K118" i="1" s="1"/>
  <c r="J123" i="1"/>
  <c r="J122" i="1" s="1"/>
  <c r="J121" i="1" s="1"/>
  <c r="J120" i="1" s="1"/>
  <c r="J119" i="1" s="1"/>
  <c r="J118" i="1" s="1"/>
  <c r="I123" i="1"/>
  <c r="I122" i="1" s="1"/>
  <c r="I121" i="1" s="1"/>
  <c r="I120" i="1" s="1"/>
  <c r="I119" i="1" s="1"/>
  <c r="I118" i="1" s="1"/>
  <c r="H123" i="1"/>
  <c r="H122" i="1" s="1"/>
  <c r="H121" i="1" s="1"/>
  <c r="H120" i="1" s="1"/>
  <c r="H119" i="1" s="1"/>
  <c r="H118" i="1" s="1"/>
  <c r="G123" i="1"/>
  <c r="G122" i="1" s="1"/>
  <c r="G121" i="1" s="1"/>
  <c r="G120" i="1" s="1"/>
  <c r="G119" i="1" s="1"/>
  <c r="G118" i="1" s="1"/>
  <c r="F123" i="1"/>
  <c r="F122" i="1" s="1"/>
  <c r="F121" i="1" s="1"/>
  <c r="F120" i="1" s="1"/>
  <c r="F119" i="1" s="1"/>
  <c r="F118" i="1" s="1"/>
  <c r="K117" i="1"/>
  <c r="K116" i="1" s="1"/>
  <c r="K115" i="1" s="1"/>
  <c r="K114" i="1" s="1"/>
  <c r="K113" i="1" s="1"/>
  <c r="J117" i="1"/>
  <c r="J116" i="1" s="1"/>
  <c r="J115" i="1" s="1"/>
  <c r="J114" i="1" s="1"/>
  <c r="J113" i="1" s="1"/>
  <c r="I117" i="1"/>
  <c r="I116" i="1" s="1"/>
  <c r="I115" i="1" s="1"/>
  <c r="I114" i="1" s="1"/>
  <c r="H117" i="1"/>
  <c r="H116" i="1" s="1"/>
  <c r="H115" i="1" s="1"/>
  <c r="H114" i="1" s="1"/>
  <c r="G117" i="1"/>
  <c r="G116" i="1" s="1"/>
  <c r="G115" i="1" s="1"/>
  <c r="G114" i="1" s="1"/>
  <c r="F117" i="1"/>
  <c r="F116" i="1" s="1"/>
  <c r="F115" i="1" s="1"/>
  <c r="F114" i="1" s="1"/>
  <c r="K112" i="1"/>
  <c r="K111" i="1" s="1"/>
  <c r="K110" i="1" s="1"/>
  <c r="K109" i="1" s="1"/>
  <c r="K108" i="1" s="1"/>
  <c r="J112" i="1"/>
  <c r="J111" i="1" s="1"/>
  <c r="J110" i="1" s="1"/>
  <c r="J109" i="1" s="1"/>
  <c r="J108" i="1" s="1"/>
  <c r="I112" i="1"/>
  <c r="I111" i="1" s="1"/>
  <c r="I110" i="1" s="1"/>
  <c r="I109" i="1" s="1"/>
  <c r="I108" i="1" s="1"/>
  <c r="H112" i="1"/>
  <c r="H111" i="1" s="1"/>
  <c r="H110" i="1" s="1"/>
  <c r="H109" i="1" s="1"/>
  <c r="H108" i="1" s="1"/>
  <c r="G112" i="1"/>
  <c r="G111" i="1" s="1"/>
  <c r="G110" i="1" s="1"/>
  <c r="G109" i="1" s="1"/>
  <c r="G108" i="1" s="1"/>
  <c r="F112" i="1"/>
  <c r="F111" i="1" s="1"/>
  <c r="F110" i="1" s="1"/>
  <c r="F109" i="1" s="1"/>
  <c r="F108" i="1" s="1"/>
  <c r="K105" i="1"/>
  <c r="K104" i="1" s="1"/>
  <c r="K103" i="1" s="1"/>
  <c r="K102" i="1" s="1"/>
  <c r="K101" i="1" s="1"/>
  <c r="K100" i="1" s="1"/>
  <c r="J105" i="1"/>
  <c r="J104" i="1" s="1"/>
  <c r="J103" i="1" s="1"/>
  <c r="J102" i="1" s="1"/>
  <c r="J101" i="1" s="1"/>
  <c r="J100" i="1" s="1"/>
  <c r="I105" i="1"/>
  <c r="I104" i="1" s="1"/>
  <c r="I103" i="1" s="1"/>
  <c r="I102" i="1" s="1"/>
  <c r="I101" i="1" s="1"/>
  <c r="H105" i="1"/>
  <c r="H104" i="1" s="1"/>
  <c r="H103" i="1" s="1"/>
  <c r="H102" i="1" s="1"/>
  <c r="H101" i="1" s="1"/>
  <c r="G105" i="1"/>
  <c r="G104" i="1" s="1"/>
  <c r="G103" i="1" s="1"/>
  <c r="G102" i="1" s="1"/>
  <c r="G101" i="1" s="1"/>
  <c r="F105" i="1"/>
  <c r="F104" i="1" s="1"/>
  <c r="F103" i="1" s="1"/>
  <c r="F102" i="1" s="1"/>
  <c r="F101" i="1" s="1"/>
  <c r="K99" i="1"/>
  <c r="K98" i="1" s="1"/>
  <c r="K97" i="1" s="1"/>
  <c r="K96" i="1" s="1"/>
  <c r="K95" i="1" s="1"/>
  <c r="J99" i="1"/>
  <c r="J98" i="1" s="1"/>
  <c r="J97" i="1" s="1"/>
  <c r="J96" i="1" s="1"/>
  <c r="J95" i="1" s="1"/>
  <c r="I99" i="1"/>
  <c r="I98" i="1" s="1"/>
  <c r="I97" i="1" s="1"/>
  <c r="I96" i="1" s="1"/>
  <c r="I95" i="1" s="1"/>
  <c r="H99" i="1"/>
  <c r="H98" i="1" s="1"/>
  <c r="H97" i="1" s="1"/>
  <c r="H96" i="1" s="1"/>
  <c r="H95" i="1" s="1"/>
  <c r="G99" i="1"/>
  <c r="G98" i="1" s="1"/>
  <c r="G97" i="1" s="1"/>
  <c r="G96" i="1" s="1"/>
  <c r="G95" i="1" s="1"/>
  <c r="F99" i="1"/>
  <c r="F98" i="1" s="1"/>
  <c r="F97" i="1" s="1"/>
  <c r="F96" i="1" s="1"/>
  <c r="F95" i="1" s="1"/>
  <c r="K94" i="1"/>
  <c r="K93" i="1" s="1"/>
  <c r="K92" i="1" s="1"/>
  <c r="K91" i="1" s="1"/>
  <c r="J94" i="1"/>
  <c r="J93" i="1" s="1"/>
  <c r="J92" i="1" s="1"/>
  <c r="J91" i="1" s="1"/>
  <c r="I94" i="1"/>
  <c r="I93" i="1" s="1"/>
  <c r="I92" i="1" s="1"/>
  <c r="I91" i="1" s="1"/>
  <c r="H94" i="1"/>
  <c r="H93" i="1" s="1"/>
  <c r="H92" i="1" s="1"/>
  <c r="H91" i="1" s="1"/>
  <c r="G94" i="1"/>
  <c r="G93" i="1" s="1"/>
  <c r="G92" i="1" s="1"/>
  <c r="G91" i="1" s="1"/>
  <c r="F94" i="1"/>
  <c r="F93" i="1" s="1"/>
  <c r="F92" i="1" s="1"/>
  <c r="F91" i="1" s="1"/>
  <c r="K90" i="1"/>
  <c r="K89" i="1" s="1"/>
  <c r="K88" i="1" s="1"/>
  <c r="K87" i="1" s="1"/>
  <c r="J90" i="1"/>
  <c r="J89" i="1" s="1"/>
  <c r="J88" i="1" s="1"/>
  <c r="J87" i="1" s="1"/>
  <c r="I90" i="1"/>
  <c r="I89" i="1" s="1"/>
  <c r="I88" i="1" s="1"/>
  <c r="I87" i="1" s="1"/>
  <c r="H90" i="1"/>
  <c r="H89" i="1" s="1"/>
  <c r="H88" i="1" s="1"/>
  <c r="H87" i="1" s="1"/>
  <c r="G90" i="1"/>
  <c r="G89" i="1" s="1"/>
  <c r="G88" i="1" s="1"/>
  <c r="G87" i="1" s="1"/>
  <c r="F90" i="1"/>
  <c r="F89" i="1" s="1"/>
  <c r="F88" i="1" s="1"/>
  <c r="F87" i="1" s="1"/>
  <c r="K86" i="1"/>
  <c r="K85" i="1" s="1"/>
  <c r="K84" i="1" s="1"/>
  <c r="K83" i="1" s="1"/>
  <c r="J86" i="1"/>
  <c r="J85" i="1" s="1"/>
  <c r="J84" i="1" s="1"/>
  <c r="J83" i="1" s="1"/>
  <c r="I86" i="1"/>
  <c r="I85" i="1" s="1"/>
  <c r="I84" i="1" s="1"/>
  <c r="I83" i="1" s="1"/>
  <c r="H86" i="1"/>
  <c r="H85" i="1" s="1"/>
  <c r="H84" i="1" s="1"/>
  <c r="H83" i="1" s="1"/>
  <c r="G86" i="1"/>
  <c r="G85" i="1" s="1"/>
  <c r="G84" i="1" s="1"/>
  <c r="G83" i="1" s="1"/>
  <c r="F86" i="1"/>
  <c r="F85" i="1" s="1"/>
  <c r="F84" i="1" s="1"/>
  <c r="F83" i="1" s="1"/>
  <c r="K80" i="1"/>
  <c r="K79" i="1" s="1"/>
  <c r="K78" i="1" s="1"/>
  <c r="K77" i="1" s="1"/>
  <c r="K76" i="1" s="1"/>
  <c r="J80" i="1"/>
  <c r="J79" i="1" s="1"/>
  <c r="J78" i="1" s="1"/>
  <c r="J77" i="1" s="1"/>
  <c r="J76" i="1" s="1"/>
  <c r="I80" i="1"/>
  <c r="I79" i="1" s="1"/>
  <c r="I78" i="1" s="1"/>
  <c r="I77" i="1" s="1"/>
  <c r="I76" i="1" s="1"/>
  <c r="H80" i="1"/>
  <c r="H79" i="1" s="1"/>
  <c r="H78" i="1" s="1"/>
  <c r="H77" i="1" s="1"/>
  <c r="H76" i="1" s="1"/>
  <c r="G80" i="1"/>
  <c r="G79" i="1" s="1"/>
  <c r="G78" i="1" s="1"/>
  <c r="G77" i="1" s="1"/>
  <c r="G76" i="1" s="1"/>
  <c r="F80" i="1"/>
  <c r="F79" i="1" s="1"/>
  <c r="F78" i="1" s="1"/>
  <c r="F77" i="1" s="1"/>
  <c r="F76" i="1" s="1"/>
  <c r="K75" i="1"/>
  <c r="K74" i="1" s="1"/>
  <c r="K73" i="1" s="1"/>
  <c r="K72" i="1" s="1"/>
  <c r="K71" i="1" s="1"/>
  <c r="J75" i="1"/>
  <c r="J74" i="1" s="1"/>
  <c r="J73" i="1" s="1"/>
  <c r="J72" i="1" s="1"/>
  <c r="J71" i="1" s="1"/>
  <c r="I75" i="1"/>
  <c r="I74" i="1" s="1"/>
  <c r="I73" i="1" s="1"/>
  <c r="I72" i="1" s="1"/>
  <c r="H75" i="1"/>
  <c r="H74" i="1" s="1"/>
  <c r="H73" i="1" s="1"/>
  <c r="H72" i="1" s="1"/>
  <c r="G75" i="1"/>
  <c r="G74" i="1" s="1"/>
  <c r="G73" i="1" s="1"/>
  <c r="G72" i="1" s="1"/>
  <c r="F75" i="1"/>
  <c r="F74" i="1" s="1"/>
  <c r="F73" i="1" s="1"/>
  <c r="F72" i="1" s="1"/>
  <c r="K70" i="1"/>
  <c r="K69" i="1" s="1"/>
  <c r="K68" i="1" s="1"/>
  <c r="K67" i="1" s="1"/>
  <c r="K66" i="1" s="1"/>
  <c r="J70" i="1"/>
  <c r="J69" i="1" s="1"/>
  <c r="J68" i="1" s="1"/>
  <c r="J67" i="1" s="1"/>
  <c r="J66" i="1" s="1"/>
  <c r="I70" i="1"/>
  <c r="I69" i="1" s="1"/>
  <c r="I68" i="1" s="1"/>
  <c r="I67" i="1" s="1"/>
  <c r="I66" i="1" s="1"/>
  <c r="H70" i="1"/>
  <c r="H69" i="1" s="1"/>
  <c r="H68" i="1" s="1"/>
  <c r="H67" i="1" s="1"/>
  <c r="H66" i="1" s="1"/>
  <c r="G70" i="1"/>
  <c r="G69" i="1" s="1"/>
  <c r="G68" i="1" s="1"/>
  <c r="G67" i="1" s="1"/>
  <c r="G66" i="1" s="1"/>
  <c r="F70" i="1"/>
  <c r="F69" i="1" s="1"/>
  <c r="F68" i="1" s="1"/>
  <c r="F67" i="1" s="1"/>
  <c r="F66" i="1" s="1"/>
  <c r="K65" i="1"/>
  <c r="K64" i="1" s="1"/>
  <c r="K63" i="1" s="1"/>
  <c r="K62" i="1" s="1"/>
  <c r="K61" i="1" s="1"/>
  <c r="J65" i="1"/>
  <c r="J64" i="1" s="1"/>
  <c r="J63" i="1" s="1"/>
  <c r="J62" i="1" s="1"/>
  <c r="J61" i="1" s="1"/>
  <c r="I65" i="1"/>
  <c r="I64" i="1" s="1"/>
  <c r="I63" i="1" s="1"/>
  <c r="I62" i="1" s="1"/>
  <c r="I61" i="1" s="1"/>
  <c r="H65" i="1"/>
  <c r="H64" i="1" s="1"/>
  <c r="H63" i="1" s="1"/>
  <c r="H62" i="1" s="1"/>
  <c r="H61" i="1" s="1"/>
  <c r="G65" i="1"/>
  <c r="G64" i="1" s="1"/>
  <c r="G63" i="1" s="1"/>
  <c r="G62" i="1" s="1"/>
  <c r="G61" i="1" s="1"/>
  <c r="F65" i="1"/>
  <c r="F64" i="1" s="1"/>
  <c r="F63" i="1" s="1"/>
  <c r="F62" i="1" s="1"/>
  <c r="F61" i="1" s="1"/>
  <c r="K59" i="1"/>
  <c r="K58" i="1" s="1"/>
  <c r="K57" i="1" s="1"/>
  <c r="J59" i="1"/>
  <c r="J58" i="1" s="1"/>
  <c r="J57" i="1" s="1"/>
  <c r="I59" i="1"/>
  <c r="I58" i="1" s="1"/>
  <c r="H59" i="1"/>
  <c r="H58" i="1" s="1"/>
  <c r="G59" i="1"/>
  <c r="G58" i="1" s="1"/>
  <c r="F59" i="1"/>
  <c r="F58" i="1" s="1"/>
  <c r="K55" i="1"/>
  <c r="K54" i="1" s="1"/>
  <c r="K53" i="1" s="1"/>
  <c r="K52" i="1" s="1"/>
  <c r="J55" i="1"/>
  <c r="J54" i="1" s="1"/>
  <c r="J53" i="1" s="1"/>
  <c r="J52" i="1" s="1"/>
  <c r="I55" i="1"/>
  <c r="I54" i="1" s="1"/>
  <c r="I53" i="1" s="1"/>
  <c r="I52" i="1" s="1"/>
  <c r="H55" i="1"/>
  <c r="H54" i="1" s="1"/>
  <c r="H53" i="1" s="1"/>
  <c r="H52" i="1" s="1"/>
  <c r="G55" i="1"/>
  <c r="G54" i="1" s="1"/>
  <c r="G53" i="1" s="1"/>
  <c r="F55" i="1"/>
  <c r="F54" i="1" s="1"/>
  <c r="F53" i="1" s="1"/>
  <c r="F52" i="1" s="1"/>
  <c r="K51" i="1"/>
  <c r="K50" i="1" s="1"/>
  <c r="K49" i="1" s="1"/>
  <c r="J51" i="1"/>
  <c r="J50" i="1" s="1"/>
  <c r="J49" i="1" s="1"/>
  <c r="I51" i="1"/>
  <c r="I50" i="1" s="1"/>
  <c r="I49" i="1" s="1"/>
  <c r="H51" i="1"/>
  <c r="H50" i="1" s="1"/>
  <c r="H49" i="1" s="1"/>
  <c r="G51" i="1"/>
  <c r="G50" i="1" s="1"/>
  <c r="G49" i="1" s="1"/>
  <c r="F51" i="1"/>
  <c r="F50" i="1" s="1"/>
  <c r="F49" i="1" s="1"/>
  <c r="K46" i="1"/>
  <c r="K45" i="1" s="1"/>
  <c r="K44" i="1" s="1"/>
  <c r="K43" i="1" s="1"/>
  <c r="J46" i="1"/>
  <c r="J45" i="1" s="1"/>
  <c r="J44" i="1" s="1"/>
  <c r="J43" i="1" s="1"/>
  <c r="I46" i="1"/>
  <c r="I45" i="1" s="1"/>
  <c r="I44" i="1" s="1"/>
  <c r="I43" i="1" s="1"/>
  <c r="H46" i="1"/>
  <c r="H45" i="1" s="1"/>
  <c r="H44" i="1" s="1"/>
  <c r="H43" i="1" s="1"/>
  <c r="G46" i="1"/>
  <c r="G45" i="1" s="1"/>
  <c r="G44" i="1" s="1"/>
  <c r="G43" i="1" s="1"/>
  <c r="F46" i="1"/>
  <c r="F45" i="1" s="1"/>
  <c r="F44" i="1" s="1"/>
  <c r="F43" i="1" s="1"/>
  <c r="K42" i="1"/>
  <c r="K41" i="1" s="1"/>
  <c r="K40" i="1" s="1"/>
  <c r="K39" i="1" s="1"/>
  <c r="J42" i="1"/>
  <c r="J41" i="1" s="1"/>
  <c r="J40" i="1" s="1"/>
  <c r="J39" i="1" s="1"/>
  <c r="I42" i="1"/>
  <c r="I41" i="1" s="1"/>
  <c r="I40" i="1" s="1"/>
  <c r="H42" i="1"/>
  <c r="H41" i="1" s="1"/>
  <c r="H40" i="1" s="1"/>
  <c r="G42" i="1"/>
  <c r="G41" i="1" s="1"/>
  <c r="G40" i="1" s="1"/>
  <c r="F42" i="1"/>
  <c r="F41" i="1" s="1"/>
  <c r="F40" i="1" s="1"/>
  <c r="K36" i="1"/>
  <c r="K35" i="1" s="1"/>
  <c r="K34" i="1" s="1"/>
  <c r="J36" i="1"/>
  <c r="J35" i="1" s="1"/>
  <c r="J34" i="1" s="1"/>
  <c r="I36" i="1"/>
  <c r="I35" i="1" s="1"/>
  <c r="I34" i="1" s="1"/>
  <c r="I33" i="1" s="1"/>
  <c r="I32" i="1" s="1"/>
  <c r="I31" i="1" s="1"/>
  <c r="H36" i="1"/>
  <c r="H35" i="1" s="1"/>
  <c r="H34" i="1" s="1"/>
  <c r="G36" i="1"/>
  <c r="G35" i="1" s="1"/>
  <c r="G34" i="1" s="1"/>
  <c r="G33" i="1" s="1"/>
  <c r="G32" i="1" s="1"/>
  <c r="G31" i="1" s="1"/>
  <c r="F36" i="1"/>
  <c r="F35" i="1" s="1"/>
  <c r="F34" i="1" s="1"/>
  <c r="F33" i="1" s="1"/>
  <c r="F32" i="1" s="1"/>
  <c r="F31" i="1" s="1"/>
  <c r="K30" i="1"/>
  <c r="K29" i="1" s="1"/>
  <c r="K28" i="1" s="1"/>
  <c r="J30" i="1"/>
  <c r="J29" i="1" s="1"/>
  <c r="J28" i="1" s="1"/>
  <c r="I30" i="1"/>
  <c r="I29" i="1" s="1"/>
  <c r="I28" i="1" s="1"/>
  <c r="H30" i="1"/>
  <c r="H29" i="1" s="1"/>
  <c r="H28" i="1" s="1"/>
  <c r="G30" i="1"/>
  <c r="G29" i="1" s="1"/>
  <c r="G28" i="1" s="1"/>
  <c r="F30" i="1"/>
  <c r="F29" i="1" s="1"/>
  <c r="F28" i="1" s="1"/>
  <c r="K27" i="1"/>
  <c r="K26" i="1" s="1"/>
  <c r="K25" i="1" s="1"/>
  <c r="J27" i="1"/>
  <c r="J26" i="1" s="1"/>
  <c r="J25" i="1" s="1"/>
  <c r="I27" i="1"/>
  <c r="I26" i="1" s="1"/>
  <c r="I25" i="1" s="1"/>
  <c r="H27" i="1"/>
  <c r="H26" i="1" s="1"/>
  <c r="H25" i="1" s="1"/>
  <c r="G27" i="1"/>
  <c r="G26" i="1" s="1"/>
  <c r="G25" i="1" s="1"/>
  <c r="F27" i="1"/>
  <c r="F26" i="1" s="1"/>
  <c r="F25" i="1" s="1"/>
  <c r="K21" i="1"/>
  <c r="K20" i="1" s="1"/>
  <c r="K19" i="1" s="1"/>
  <c r="J21" i="1"/>
  <c r="J20" i="1" s="1"/>
  <c r="J19" i="1" s="1"/>
  <c r="I21" i="1"/>
  <c r="I20" i="1" s="1"/>
  <c r="I19" i="1" s="1"/>
  <c r="H21" i="1"/>
  <c r="H20" i="1" s="1"/>
  <c r="H19" i="1" s="1"/>
  <c r="G21" i="1"/>
  <c r="G20" i="1" s="1"/>
  <c r="G19" i="1" s="1"/>
  <c r="F21" i="1"/>
  <c r="F20" i="1" s="1"/>
  <c r="F19" i="1" s="1"/>
  <c r="K18" i="1"/>
  <c r="K17" i="1" s="1"/>
  <c r="K16" i="1" s="1"/>
  <c r="J18" i="1"/>
  <c r="J17" i="1" s="1"/>
  <c r="J16" i="1" s="1"/>
  <c r="I18" i="1"/>
  <c r="I17" i="1" s="1"/>
  <c r="I16" i="1" s="1"/>
  <c r="H18" i="1"/>
  <c r="H17" i="1" s="1"/>
  <c r="H16" i="1" s="1"/>
  <c r="G18" i="1"/>
  <c r="G17" i="1" s="1"/>
  <c r="G16" i="1" s="1"/>
  <c r="F18" i="1"/>
  <c r="F17" i="1" s="1"/>
  <c r="F16" i="1" s="1"/>
  <c r="J1105" i="1" l="1"/>
  <c r="K1119" i="1"/>
  <c r="J1119" i="1"/>
  <c r="K1105" i="1"/>
  <c r="K888" i="1"/>
  <c r="J888" i="1"/>
  <c r="K617" i="1"/>
  <c r="K770" i="1"/>
  <c r="K769" i="1" s="1"/>
  <c r="K847" i="1"/>
  <c r="K905" i="1"/>
  <c r="J617" i="1"/>
  <c r="J770" i="1"/>
  <c r="J769" i="1" s="1"/>
  <c r="J847" i="1"/>
  <c r="J905" i="1"/>
  <c r="J887" i="1" s="1"/>
  <c r="J310" i="1"/>
  <c r="K363" i="1"/>
  <c r="J389" i="1"/>
  <c r="K310" i="1"/>
  <c r="K309" i="1" s="1"/>
  <c r="K389" i="1"/>
  <c r="K398" i="1"/>
  <c r="J453" i="1"/>
  <c r="J452" i="1" s="1"/>
  <c r="J398" i="1"/>
  <c r="K419" i="1"/>
  <c r="J353" i="1"/>
  <c r="K353" i="1"/>
  <c r="J363" i="1"/>
  <c r="J419" i="1"/>
  <c r="K453" i="1"/>
  <c r="K452" i="1" s="1"/>
  <c r="I174" i="1"/>
  <c r="F174" i="1"/>
  <c r="J174" i="1"/>
  <c r="F291" i="1"/>
  <c r="F290" i="1" s="1"/>
  <c r="J291" i="1"/>
  <c r="J290" i="1" s="1"/>
  <c r="G174" i="1"/>
  <c r="H684" i="1"/>
  <c r="K125" i="1"/>
  <c r="K124" i="1" s="1"/>
  <c r="J125" i="1"/>
  <c r="J124" i="1" s="1"/>
  <c r="G684" i="1"/>
  <c r="J82" i="1"/>
  <c r="J81" i="1" s="1"/>
  <c r="K82" i="1"/>
  <c r="K81" i="1" s="1"/>
  <c r="H200" i="1"/>
  <c r="K239" i="1"/>
  <c r="K238" i="1" s="1"/>
  <c r="K237" i="1" s="1"/>
  <c r="K568" i="1"/>
  <c r="K567" i="1" s="1"/>
  <c r="K566" i="1" s="1"/>
  <c r="F722" i="1"/>
  <c r="F709" i="1" s="1"/>
  <c r="F708" i="1" s="1"/>
  <c r="I239" i="1"/>
  <c r="I238" i="1" s="1"/>
  <c r="I237" i="1" s="1"/>
  <c r="J223" i="1"/>
  <c r="J222" i="1" s="1"/>
  <c r="G1013" i="1"/>
  <c r="H1036" i="1"/>
  <c r="K1146" i="1"/>
  <c r="K1141" i="1" s="1"/>
  <c r="K1140" i="1" s="1"/>
  <c r="J514" i="1"/>
  <c r="J513" i="1" s="1"/>
  <c r="J512" i="1" s="1"/>
  <c r="J530" i="1"/>
  <c r="J529" i="1" s="1"/>
  <c r="J528" i="1" s="1"/>
  <c r="K514" i="1"/>
  <c r="K513" i="1" s="1"/>
  <c r="K512" i="1" s="1"/>
  <c r="K530" i="1"/>
  <c r="K529" i="1" s="1"/>
  <c r="K528" i="1" s="1"/>
  <c r="I487" i="1"/>
  <c r="I486" i="1" s="1"/>
  <c r="I485" i="1" s="1"/>
  <c r="H482" i="1"/>
  <c r="H481" i="1" s="1"/>
  <c r="H480" i="1" s="1"/>
  <c r="H514" i="1"/>
  <c r="H513" i="1" s="1"/>
  <c r="H512" i="1" s="1"/>
  <c r="F514" i="1"/>
  <c r="F513" i="1" s="1"/>
  <c r="F512" i="1" s="1"/>
  <c r="J520" i="1"/>
  <c r="J519" i="1" s="1"/>
  <c r="J518" i="1" s="1"/>
  <c r="I568" i="1"/>
  <c r="I567" i="1" s="1"/>
  <c r="I566" i="1" s="1"/>
  <c r="G568" i="1"/>
  <c r="G567" i="1" s="1"/>
  <c r="G566" i="1" s="1"/>
  <c r="I722" i="1"/>
  <c r="I709" i="1" s="1"/>
  <c r="I708" i="1" s="1"/>
  <c r="K804" i="1"/>
  <c r="G1156" i="1"/>
  <c r="G1151" i="1" s="1"/>
  <c r="G1150" i="1" s="1"/>
  <c r="K1156" i="1"/>
  <c r="K1151" i="1" s="1"/>
  <c r="K1150" i="1" s="1"/>
  <c r="K482" i="1"/>
  <c r="K481" i="1" s="1"/>
  <c r="K480" i="1" s="1"/>
  <c r="H490" i="1"/>
  <c r="I508" i="1"/>
  <c r="I507" i="1" s="1"/>
  <c r="I506" i="1" s="1"/>
  <c r="G552" i="1"/>
  <c r="G551" i="1" s="1"/>
  <c r="G550" i="1" s="1"/>
  <c r="G533" i="1" s="1"/>
  <c r="K552" i="1"/>
  <c r="K551" i="1" s="1"/>
  <c r="K550" i="1" s="1"/>
  <c r="K533" i="1" s="1"/>
  <c r="I71" i="1"/>
  <c r="I60" i="1" s="1"/>
  <c r="H179" i="1"/>
  <c r="I216" i="1"/>
  <c r="I215" i="1" s="1"/>
  <c r="I214" i="1" s="1"/>
  <c r="H363" i="1"/>
  <c r="I530" i="1"/>
  <c r="I529" i="1" s="1"/>
  <c r="I528" i="1" s="1"/>
  <c r="K736" i="1"/>
  <c r="K735" i="1" s="1"/>
  <c r="H883" i="1"/>
  <c r="H882" i="1" s="1"/>
  <c r="H881" i="1" s="1"/>
  <c r="H1082" i="1"/>
  <c r="G1174" i="1"/>
  <c r="G1169" i="1" s="1"/>
  <c r="G1168" i="1" s="1"/>
  <c r="K1174" i="1"/>
  <c r="K1169" i="1" s="1"/>
  <c r="K1168" i="1" s="1"/>
  <c r="I1174" i="1"/>
  <c r="I1169" i="1" s="1"/>
  <c r="I1168" i="1" s="1"/>
  <c r="J645" i="1"/>
  <c r="J644" i="1" s="1"/>
  <c r="F695" i="1"/>
  <c r="H1028" i="1"/>
  <c r="J15" i="1"/>
  <c r="J14" i="1" s="1"/>
  <c r="J13" i="1" s="1"/>
  <c r="I146" i="1"/>
  <c r="I145" i="1" s="1"/>
  <c r="J145" i="1"/>
  <c r="J184" i="1"/>
  <c r="H216" i="1"/>
  <c r="H215" i="1" s="1"/>
  <c r="H214" i="1" s="1"/>
  <c r="K227" i="1"/>
  <c r="I227" i="1"/>
  <c r="K243" i="1"/>
  <c r="H376" i="1"/>
  <c r="H389" i="1"/>
  <c r="G453" i="1"/>
  <c r="G452" i="1" s="1"/>
  <c r="J503" i="1"/>
  <c r="J502" i="1" s="1"/>
  <c r="J501" i="1" s="1"/>
  <c r="J688" i="1"/>
  <c r="H953" i="1"/>
  <c r="H952" i="1" s="1"/>
  <c r="H946" i="1" s="1"/>
  <c r="J1036" i="1"/>
  <c r="G184" i="1"/>
  <c r="G883" i="1"/>
  <c r="G882" i="1" s="1"/>
  <c r="G881" i="1" s="1"/>
  <c r="I953" i="1"/>
  <c r="I952" i="1" s="1"/>
  <c r="I946" i="1" s="1"/>
  <c r="K223" i="1"/>
  <c r="K222" i="1" s="1"/>
  <c r="H227" i="1"/>
  <c r="I353" i="1"/>
  <c r="F476" i="1"/>
  <c r="F475" i="1" s="1"/>
  <c r="F474" i="1" s="1"/>
  <c r="J476" i="1"/>
  <c r="J475" i="1" s="1"/>
  <c r="J474" i="1" s="1"/>
  <c r="G487" i="1"/>
  <c r="G486" i="1" s="1"/>
  <c r="G485" i="1" s="1"/>
  <c r="K487" i="1"/>
  <c r="K486" i="1" s="1"/>
  <c r="K485" i="1" s="1"/>
  <c r="G503" i="1"/>
  <c r="G502" i="1" s="1"/>
  <c r="G501" i="1" s="1"/>
  <c r="K503" i="1"/>
  <c r="K502" i="1" s="1"/>
  <c r="K501" i="1" s="1"/>
  <c r="I514" i="1"/>
  <c r="I513" i="1" s="1"/>
  <c r="I512" i="1" s="1"/>
  <c r="G520" i="1"/>
  <c r="G519" i="1" s="1"/>
  <c r="G518" i="1" s="1"/>
  <c r="K520" i="1"/>
  <c r="K519" i="1" s="1"/>
  <c r="K518" i="1" s="1"/>
  <c r="G563" i="1"/>
  <c r="G562" i="1" s="1"/>
  <c r="G561" i="1" s="1"/>
  <c r="K563" i="1"/>
  <c r="K562" i="1" s="1"/>
  <c r="K561" i="1" s="1"/>
  <c r="I563" i="1"/>
  <c r="I562" i="1" s="1"/>
  <c r="I561" i="1" s="1"/>
  <c r="I688" i="1"/>
  <c r="F1164" i="1"/>
  <c r="J1164" i="1"/>
  <c r="J1159" i="1" s="1"/>
  <c r="J1158" i="1" s="1"/>
  <c r="H223" i="1"/>
  <c r="H222" i="1" s="1"/>
  <c r="F223" i="1"/>
  <c r="F222" i="1" s="1"/>
  <c r="I226" i="1"/>
  <c r="K476" i="1"/>
  <c r="K475" i="1" s="1"/>
  <c r="K474" i="1" s="1"/>
  <c r="I476" i="1"/>
  <c r="I475" i="1" s="1"/>
  <c r="I474" i="1" s="1"/>
  <c r="H487" i="1"/>
  <c r="H486" i="1" s="1"/>
  <c r="H485" i="1" s="1"/>
  <c r="F487" i="1"/>
  <c r="F486" i="1" s="1"/>
  <c r="F485" i="1" s="1"/>
  <c r="J487" i="1"/>
  <c r="J486" i="1" s="1"/>
  <c r="J485" i="1" s="1"/>
  <c r="F552" i="1"/>
  <c r="F551" i="1" s="1"/>
  <c r="F550" i="1" s="1"/>
  <c r="F533" i="1" s="1"/>
  <c r="J552" i="1"/>
  <c r="J551" i="1" s="1"/>
  <c r="J550" i="1" s="1"/>
  <c r="J533" i="1" s="1"/>
  <c r="H722" i="1"/>
  <c r="H709" i="1" s="1"/>
  <c r="H708" i="1" s="1"/>
  <c r="G1063" i="1"/>
  <c r="K179" i="1"/>
  <c r="G24" i="1"/>
  <c r="G23" i="1" s="1"/>
  <c r="G22" i="1" s="1"/>
  <c r="F227" i="1"/>
  <c r="J227" i="1"/>
  <c r="H239" i="1"/>
  <c r="H238" i="1" s="1"/>
  <c r="H237" i="1" s="1"/>
  <c r="I482" i="1"/>
  <c r="I481" i="1" s="1"/>
  <c r="I480" i="1" s="1"/>
  <c r="I503" i="1"/>
  <c r="I502" i="1" s="1"/>
  <c r="I501" i="1" s="1"/>
  <c r="F324" i="1"/>
  <c r="G179" i="1"/>
  <c r="I15" i="1"/>
  <c r="I14" i="1" s="1"/>
  <c r="I13" i="1" s="1"/>
  <c r="G57" i="1"/>
  <c r="G56" i="1" s="1"/>
  <c r="G48" i="1" s="1"/>
  <c r="F146" i="1"/>
  <c r="F145" i="1" s="1"/>
  <c r="I156" i="1"/>
  <c r="I155" i="1" s="1"/>
  <c r="I184" i="1"/>
  <c r="K215" i="1"/>
  <c r="K214" i="1" s="1"/>
  <c r="I223" i="1"/>
  <c r="I222" i="1" s="1"/>
  <c r="G223" i="1"/>
  <c r="G222" i="1" s="1"/>
  <c r="H251" i="1"/>
  <c r="H250" i="1" s="1"/>
  <c r="I363" i="1"/>
  <c r="I552" i="1"/>
  <c r="I551" i="1" s="1"/>
  <c r="I550" i="1" s="1"/>
  <c r="I533" i="1" s="1"/>
  <c r="H645" i="1"/>
  <c r="H644" i="1" s="1"/>
  <c r="I645" i="1"/>
  <c r="I644" i="1" s="1"/>
  <c r="F883" i="1"/>
  <c r="F882" i="1" s="1"/>
  <c r="F881" i="1" s="1"/>
  <c r="J964" i="1"/>
  <c r="J963" i="1" s="1"/>
  <c r="H1020" i="1"/>
  <c r="H1137" i="1"/>
  <c r="H1132" i="1" s="1"/>
  <c r="H1131" i="1" s="1"/>
  <c r="J1137" i="1"/>
  <c r="J1132" i="1" s="1"/>
  <c r="J1131" i="1" s="1"/>
  <c r="F645" i="1"/>
  <c r="F644" i="1" s="1"/>
  <c r="K964" i="1"/>
  <c r="K963" i="1" s="1"/>
  <c r="G997" i="1"/>
  <c r="G984" i="1" s="1"/>
  <c r="K490" i="1"/>
  <c r="F568" i="1"/>
  <c r="F567" i="1" s="1"/>
  <c r="F566" i="1" s="1"/>
  <c r="J568" i="1"/>
  <c r="J567" i="1" s="1"/>
  <c r="J566" i="1" s="1"/>
  <c r="H568" i="1"/>
  <c r="H567" i="1" s="1"/>
  <c r="H566" i="1" s="1"/>
  <c r="J709" i="1"/>
  <c r="J708" i="1" s="1"/>
  <c r="F953" i="1"/>
  <c r="F952" i="1" s="1"/>
  <c r="F946" i="1" s="1"/>
  <c r="F1013" i="1"/>
  <c r="G15" i="1"/>
  <c r="G14" i="1" s="1"/>
  <c r="G13" i="1" s="1"/>
  <c r="K15" i="1"/>
  <c r="K14" i="1" s="1"/>
  <c r="K13" i="1" s="1"/>
  <c r="J33" i="1"/>
  <c r="J32" i="1" s="1"/>
  <c r="J31" i="1" s="1"/>
  <c r="K56" i="1"/>
  <c r="K48" i="1" s="1"/>
  <c r="I243" i="1"/>
  <c r="K275" i="1"/>
  <c r="K258" i="1" s="1"/>
  <c r="K257" i="1" s="1"/>
  <c r="H935" i="1"/>
  <c r="H934" i="1" s="1"/>
  <c r="G113" i="1"/>
  <c r="G107" i="1" s="1"/>
  <c r="I324" i="1"/>
  <c r="K33" i="1"/>
  <c r="K32" i="1" s="1"/>
  <c r="K31" i="1" s="1"/>
  <c r="J156" i="1"/>
  <c r="J155" i="1" s="1"/>
  <c r="G226" i="1"/>
  <c r="G227" i="1"/>
  <c r="I275" i="1"/>
  <c r="I258" i="1" s="1"/>
  <c r="G353" i="1"/>
  <c r="H24" i="1"/>
  <c r="H23" i="1" s="1"/>
  <c r="H22" i="1" s="1"/>
  <c r="K107" i="1"/>
  <c r="I140" i="1"/>
  <c r="G645" i="1"/>
  <c r="G644" i="1" s="1"/>
  <c r="I57" i="1"/>
  <c r="I56" i="1" s="1"/>
  <c r="I48" i="1" s="1"/>
  <c r="I47" i="1" s="1"/>
  <c r="K174" i="1"/>
  <c r="H184" i="1"/>
  <c r="K184" i="1"/>
  <c r="I200" i="1"/>
  <c r="G216" i="1"/>
  <c r="G215" i="1" s="1"/>
  <c r="G214" i="1" s="1"/>
  <c r="G243" i="1"/>
  <c r="G291" i="1"/>
  <c r="G290" i="1" s="1"/>
  <c r="K291" i="1"/>
  <c r="K290" i="1" s="1"/>
  <c r="J324" i="1"/>
  <c r="F336" i="1"/>
  <c r="H353" i="1"/>
  <c r="K376" i="1"/>
  <c r="G508" i="1"/>
  <c r="G507" i="1" s="1"/>
  <c r="G506" i="1" s="1"/>
  <c r="K508" i="1"/>
  <c r="K507" i="1" s="1"/>
  <c r="K506" i="1" s="1"/>
  <c r="G514" i="1"/>
  <c r="G513" i="1" s="1"/>
  <c r="G512" i="1" s="1"/>
  <c r="K688" i="1"/>
  <c r="I770" i="1"/>
  <c r="I841" i="1"/>
  <c r="H847" i="1"/>
  <c r="H846" i="1" s="1"/>
  <c r="G1070" i="1"/>
  <c r="H57" i="1"/>
  <c r="H56" i="1" s="1"/>
  <c r="H48" i="1" s="1"/>
  <c r="H47" i="1" s="1"/>
  <c r="H71" i="1"/>
  <c r="H60" i="1" s="1"/>
  <c r="G156" i="1"/>
  <c r="G155" i="1" s="1"/>
  <c r="K156" i="1"/>
  <c r="K155" i="1" s="1"/>
  <c r="F200" i="1"/>
  <c r="J200" i="1"/>
  <c r="H243" i="1"/>
  <c r="H291" i="1"/>
  <c r="H290" i="1" s="1"/>
  <c r="G438" i="1"/>
  <c r="G433" i="1" s="1"/>
  <c r="G482" i="1"/>
  <c r="G481" i="1" s="1"/>
  <c r="G480" i="1" s="1"/>
  <c r="I520" i="1"/>
  <c r="I519" i="1" s="1"/>
  <c r="I518" i="1" s="1"/>
  <c r="F563" i="1"/>
  <c r="F562" i="1" s="1"/>
  <c r="F561" i="1" s="1"/>
  <c r="I113" i="1"/>
  <c r="I107" i="1" s="1"/>
  <c r="H156" i="1"/>
  <c r="H155" i="1" s="1"/>
  <c r="I179" i="1"/>
  <c r="H226" i="1"/>
  <c r="G239" i="1"/>
  <c r="G238" i="1" s="1"/>
  <c r="G237" i="1" s="1"/>
  <c r="H310" i="1"/>
  <c r="H309" i="1" s="1"/>
  <c r="F353" i="1"/>
  <c r="H438" i="1"/>
  <c r="H433" i="1" s="1"/>
  <c r="J571" i="1"/>
  <c r="K645" i="1"/>
  <c r="K644" i="1" s="1"/>
  <c r="I695" i="1"/>
  <c r="H736" i="1"/>
  <c r="G490" i="1"/>
  <c r="H688" i="1"/>
  <c r="K695" i="1"/>
  <c r="F736" i="1"/>
  <c r="J804" i="1"/>
  <c r="K846" i="1"/>
  <c r="H530" i="1"/>
  <c r="H529" i="1" s="1"/>
  <c r="H528" i="1" s="1"/>
  <c r="F530" i="1"/>
  <c r="F529" i="1" s="1"/>
  <c r="F528" i="1" s="1"/>
  <c r="J563" i="1"/>
  <c r="J562" i="1" s="1"/>
  <c r="J561" i="1" s="1"/>
  <c r="H563" i="1"/>
  <c r="H562" i="1" s="1"/>
  <c r="H561" i="1" s="1"/>
  <c r="F688" i="1"/>
  <c r="G722" i="1"/>
  <c r="G709" i="1" s="1"/>
  <c r="G708" i="1" s="1"/>
  <c r="J736" i="1"/>
  <c r="J735" i="1" s="1"/>
  <c r="F841" i="1"/>
  <c r="G847" i="1"/>
  <c r="G846" i="1" s="1"/>
  <c r="F997" i="1"/>
  <c r="F984" i="1" s="1"/>
  <c r="G476" i="1"/>
  <c r="G475" i="1" s="1"/>
  <c r="G474" i="1" s="1"/>
  <c r="H503" i="1"/>
  <c r="H502" i="1" s="1"/>
  <c r="H501" i="1" s="1"/>
  <c r="F503" i="1"/>
  <c r="F502" i="1" s="1"/>
  <c r="F501" i="1" s="1"/>
  <c r="F508" i="1"/>
  <c r="F507" i="1" s="1"/>
  <c r="F506" i="1" s="1"/>
  <c r="J508" i="1"/>
  <c r="J507" i="1" s="1"/>
  <c r="J506" i="1" s="1"/>
  <c r="G596" i="1"/>
  <c r="F617" i="1"/>
  <c r="H695" i="1"/>
  <c r="H804" i="1"/>
  <c r="I1020" i="1"/>
  <c r="F964" i="1"/>
  <c r="F963" i="1" s="1"/>
  <c r="H1013" i="1"/>
  <c r="I1036" i="1"/>
  <c r="J1063" i="1"/>
  <c r="H1070" i="1"/>
  <c r="J1114" i="1"/>
  <c r="I1146" i="1"/>
  <c r="I1141" i="1" s="1"/>
  <c r="I1140" i="1" s="1"/>
  <c r="G1146" i="1"/>
  <c r="G1141" i="1" s="1"/>
  <c r="G1140" i="1" s="1"/>
  <c r="G1082" i="1"/>
  <c r="F1137" i="1"/>
  <c r="F1132" i="1" s="1"/>
  <c r="F1131" i="1" s="1"/>
  <c r="F1146" i="1"/>
  <c r="F1141" i="1" s="1"/>
  <c r="F1140" i="1" s="1"/>
  <c r="J1146" i="1"/>
  <c r="J1141" i="1" s="1"/>
  <c r="J1140" i="1" s="1"/>
  <c r="H1146" i="1"/>
  <c r="H1141" i="1" s="1"/>
  <c r="H1140" i="1" s="1"/>
  <c r="F1156" i="1"/>
  <c r="F1151" i="1" s="1"/>
  <c r="F1150" i="1" s="1"/>
  <c r="J1156" i="1"/>
  <c r="J1151" i="1" s="1"/>
  <c r="J1150" i="1" s="1"/>
  <c r="H1156" i="1"/>
  <c r="H1151" i="1" s="1"/>
  <c r="H1150" i="1" s="1"/>
  <c r="I1164" i="1"/>
  <c r="I1159" i="1" s="1"/>
  <c r="I1158" i="1" s="1"/>
  <c r="F1174" i="1"/>
  <c r="F1169" i="1" s="1"/>
  <c r="F1168" i="1" s="1"/>
  <c r="J1174" i="1"/>
  <c r="J1169" i="1" s="1"/>
  <c r="J1168" i="1" s="1"/>
  <c r="K882" i="1"/>
  <c r="K881" i="1" s="1"/>
  <c r="K997" i="1"/>
  <c r="K984" i="1" s="1"/>
  <c r="K1013" i="1"/>
  <c r="G1036" i="1"/>
  <c r="H1063" i="1"/>
  <c r="K1070" i="1"/>
  <c r="I39" i="1"/>
  <c r="I38" i="1" s="1"/>
  <c r="I37" i="1" s="1"/>
  <c r="K24" i="1"/>
  <c r="K23" i="1" s="1"/>
  <c r="K22" i="1" s="1"/>
  <c r="G71" i="1"/>
  <c r="G60" i="1" s="1"/>
  <c r="K60" i="1"/>
  <c r="J107" i="1"/>
  <c r="G140" i="1"/>
  <c r="I125" i="1"/>
  <c r="I124" i="1" s="1"/>
  <c r="G125" i="1"/>
  <c r="G124" i="1" s="1"/>
  <c r="F15" i="1"/>
  <c r="F14" i="1" s="1"/>
  <c r="F13" i="1" s="1"/>
  <c r="I24" i="1"/>
  <c r="I23" i="1" s="1"/>
  <c r="I22" i="1" s="1"/>
  <c r="K38" i="1"/>
  <c r="K37" i="1" s="1"/>
  <c r="F57" i="1"/>
  <c r="F56" i="1" s="1"/>
  <c r="F48" i="1" s="1"/>
  <c r="F47" i="1" s="1"/>
  <c r="F71" i="1"/>
  <c r="F60" i="1" s="1"/>
  <c r="F100" i="1"/>
  <c r="G200" i="1"/>
  <c r="K200" i="1"/>
  <c r="G310" i="1"/>
  <c r="G309" i="1" s="1"/>
  <c r="G39" i="1"/>
  <c r="G38" i="1" s="1"/>
  <c r="G37" i="1" s="1"/>
  <c r="J38" i="1"/>
  <c r="J37" i="1" s="1"/>
  <c r="F82" i="1"/>
  <c r="F81" i="1" s="1"/>
  <c r="H113" i="1"/>
  <c r="H107" i="1" s="1"/>
  <c r="H146" i="1"/>
  <c r="H145" i="1" s="1"/>
  <c r="I251" i="1"/>
  <c r="I250" i="1" s="1"/>
  <c r="G251" i="1"/>
  <c r="G250" i="1" s="1"/>
  <c r="K250" i="1"/>
  <c r="G275" i="1"/>
  <c r="G258" i="1" s="1"/>
  <c r="I291" i="1"/>
  <c r="I290" i="1" s="1"/>
  <c r="I310" i="1"/>
  <c r="I309" i="1" s="1"/>
  <c r="G82" i="1"/>
  <c r="G81" i="1" s="1"/>
  <c r="F24" i="1"/>
  <c r="F23" i="1" s="1"/>
  <c r="F22" i="1" s="1"/>
  <c r="H39" i="1"/>
  <c r="H38" i="1" s="1"/>
  <c r="H37" i="1" s="1"/>
  <c r="I82" i="1"/>
  <c r="I81" i="1" s="1"/>
  <c r="H140" i="1"/>
  <c r="G146" i="1"/>
  <c r="G145" i="1" s="1"/>
  <c r="K145" i="1"/>
  <c r="K226" i="1"/>
  <c r="F239" i="1"/>
  <c r="F238" i="1" s="1"/>
  <c r="F237" i="1" s="1"/>
  <c r="J239" i="1"/>
  <c r="J238" i="1" s="1"/>
  <c r="J237" i="1" s="1"/>
  <c r="J243" i="1"/>
  <c r="I376" i="1"/>
  <c r="G398" i="1"/>
  <c r="J179" i="1"/>
  <c r="F226" i="1"/>
  <c r="J309" i="1"/>
  <c r="J376" i="1"/>
  <c r="F179" i="1"/>
  <c r="I232" i="1"/>
  <c r="G232" i="1"/>
  <c r="F156" i="1"/>
  <c r="F155" i="1" s="1"/>
  <c r="H174" i="1"/>
  <c r="F184" i="1"/>
  <c r="F216" i="1"/>
  <c r="F215" i="1" s="1"/>
  <c r="F214" i="1" s="1"/>
  <c r="J215" i="1"/>
  <c r="J214" i="1" s="1"/>
  <c r="J226" i="1"/>
  <c r="J250" i="1"/>
  <c r="F275" i="1"/>
  <c r="F258" i="1" s="1"/>
  <c r="J275" i="1"/>
  <c r="J258" i="1" s="1"/>
  <c r="J257" i="1" s="1"/>
  <c r="G324" i="1"/>
  <c r="K336" i="1"/>
  <c r="G363" i="1"/>
  <c r="I389" i="1"/>
  <c r="I419" i="1"/>
  <c r="F419" i="1"/>
  <c r="I490" i="1"/>
  <c r="K324" i="1"/>
  <c r="J336" i="1"/>
  <c r="F389" i="1"/>
  <c r="G389" i="1"/>
  <c r="I438" i="1"/>
  <c r="I433" i="1" s="1"/>
  <c r="G376" i="1"/>
  <c r="I398" i="1"/>
  <c r="G419" i="1"/>
  <c r="K438" i="1"/>
  <c r="K433" i="1" s="1"/>
  <c r="I453" i="1"/>
  <c r="I452" i="1" s="1"/>
  <c r="H398" i="1"/>
  <c r="H476" i="1"/>
  <c r="H475" i="1" s="1"/>
  <c r="H474" i="1" s="1"/>
  <c r="F490" i="1"/>
  <c r="J490" i="1"/>
  <c r="H508" i="1"/>
  <c r="H507" i="1" s="1"/>
  <c r="H506" i="1" s="1"/>
  <c r="H520" i="1"/>
  <c r="H519" i="1" s="1"/>
  <c r="H518" i="1" s="1"/>
  <c r="F520" i="1"/>
  <c r="F519" i="1" s="1"/>
  <c r="F518" i="1" s="1"/>
  <c r="G530" i="1"/>
  <c r="G529" i="1" s="1"/>
  <c r="G528" i="1" s="1"/>
  <c r="H552" i="1"/>
  <c r="H551" i="1" s="1"/>
  <c r="H550" i="1" s="1"/>
  <c r="H533" i="1" s="1"/>
  <c r="I571" i="1"/>
  <c r="F438" i="1"/>
  <c r="F433" i="1" s="1"/>
  <c r="F482" i="1"/>
  <c r="F481" i="1" s="1"/>
  <c r="F480" i="1" s="1"/>
  <c r="J482" i="1"/>
  <c r="J481" i="1" s="1"/>
  <c r="J480" i="1" s="1"/>
  <c r="I905" i="1"/>
  <c r="G571" i="1"/>
  <c r="I736" i="1"/>
  <c r="I804" i="1"/>
  <c r="I847" i="1"/>
  <c r="I846" i="1" s="1"/>
  <c r="J952" i="1"/>
  <c r="J946" i="1" s="1"/>
  <c r="K596" i="1"/>
  <c r="F684" i="1"/>
  <c r="G695" i="1"/>
  <c r="F770" i="1"/>
  <c r="G804" i="1"/>
  <c r="F804" i="1"/>
  <c r="G841" i="1"/>
  <c r="G935" i="1"/>
  <c r="G934" i="1" s="1"/>
  <c r="F1063" i="1"/>
  <c r="K709" i="1"/>
  <c r="K708" i="1" s="1"/>
  <c r="H905" i="1"/>
  <c r="F1070" i="1"/>
  <c r="I1082" i="1"/>
  <c r="I1105" i="1"/>
  <c r="G1119" i="1"/>
  <c r="G1114" i="1" s="1"/>
  <c r="G1164" i="1"/>
  <c r="G1159" i="1" s="1"/>
  <c r="G1158" i="1" s="1"/>
  <c r="K1164" i="1"/>
  <c r="K1159" i="1" s="1"/>
  <c r="K1158" i="1" s="1"/>
  <c r="H1174" i="1"/>
  <c r="H1169" i="1" s="1"/>
  <c r="H1168" i="1" s="1"/>
  <c r="F1028" i="1"/>
  <c r="G1028" i="1"/>
  <c r="K1036" i="1"/>
  <c r="F1105" i="1"/>
  <c r="H1119" i="1"/>
  <c r="H1114" i="1" s="1"/>
  <c r="G1137" i="1"/>
  <c r="G1132" i="1" s="1"/>
  <c r="G1131" i="1" s="1"/>
  <c r="K1137" i="1"/>
  <c r="K1132" i="1" s="1"/>
  <c r="K1131" i="1" s="1"/>
  <c r="I1137" i="1"/>
  <c r="I1132" i="1" s="1"/>
  <c r="I1131" i="1" s="1"/>
  <c r="I1156" i="1"/>
  <c r="I1151" i="1" s="1"/>
  <c r="I1150" i="1" s="1"/>
  <c r="H1164" i="1"/>
  <c r="H1159" i="1" s="1"/>
  <c r="H1158" i="1" s="1"/>
  <c r="F1179" i="1"/>
  <c r="F1178" i="1" s="1"/>
  <c r="G1179" i="1"/>
  <c r="G1178" i="1" s="1"/>
  <c r="K1179" i="1"/>
  <c r="K1178" i="1" s="1"/>
  <c r="I964" i="1"/>
  <c r="I963" i="1" s="1"/>
  <c r="H997" i="1"/>
  <c r="H984" i="1" s="1"/>
  <c r="F1159" i="1"/>
  <c r="F1158" i="1" s="1"/>
  <c r="I1179" i="1"/>
  <c r="I1178" i="1" s="1"/>
  <c r="F935" i="1"/>
  <c r="F934" i="1" s="1"/>
  <c r="J935" i="1"/>
  <c r="J934" i="1" s="1"/>
  <c r="G953" i="1"/>
  <c r="G952" i="1" s="1"/>
  <c r="G946" i="1" s="1"/>
  <c r="K952" i="1"/>
  <c r="K946" i="1" s="1"/>
  <c r="I1013" i="1"/>
  <c r="I1070" i="1"/>
  <c r="J1179" i="1"/>
  <c r="J1178" i="1" s="1"/>
  <c r="H82" i="1"/>
  <c r="H81" i="1" s="1"/>
  <c r="H125" i="1"/>
  <c r="H124" i="1" s="1"/>
  <c r="F140" i="1"/>
  <c r="F125" i="1"/>
  <c r="F124" i="1" s="1"/>
  <c r="J60" i="1"/>
  <c r="H100" i="1"/>
  <c r="H232" i="1"/>
  <c r="H33" i="1"/>
  <c r="H32" i="1" s="1"/>
  <c r="H31" i="1" s="1"/>
  <c r="F243" i="1"/>
  <c r="F251" i="1"/>
  <c r="F250" i="1" s="1"/>
  <c r="H275" i="1"/>
  <c r="H258" i="1" s="1"/>
  <c r="H324" i="1"/>
  <c r="I336" i="1"/>
  <c r="F363" i="1"/>
  <c r="H453" i="1"/>
  <c r="H452" i="1" s="1"/>
  <c r="F453" i="1"/>
  <c r="F452" i="1" s="1"/>
  <c r="F113" i="1"/>
  <c r="F107" i="1" s="1"/>
  <c r="J24" i="1"/>
  <c r="J23" i="1" s="1"/>
  <c r="J22" i="1" s="1"/>
  <c r="G52" i="1"/>
  <c r="H15" i="1"/>
  <c r="H14" i="1" s="1"/>
  <c r="H13" i="1" s="1"/>
  <c r="F39" i="1"/>
  <c r="F38" i="1" s="1"/>
  <c r="F37" i="1" s="1"/>
  <c r="J56" i="1"/>
  <c r="J48" i="1" s="1"/>
  <c r="F232" i="1"/>
  <c r="F231" i="1" s="1"/>
  <c r="F310" i="1"/>
  <c r="F309" i="1" s="1"/>
  <c r="H336" i="1"/>
  <c r="G336" i="1"/>
  <c r="J438" i="1"/>
  <c r="J433" i="1" s="1"/>
  <c r="F376" i="1"/>
  <c r="F571" i="1"/>
  <c r="H571" i="1"/>
  <c r="F596" i="1"/>
  <c r="H617" i="1"/>
  <c r="F398" i="1"/>
  <c r="H419" i="1"/>
  <c r="K571" i="1"/>
  <c r="I596" i="1"/>
  <c r="H596" i="1"/>
  <c r="I617" i="1"/>
  <c r="I684" i="1"/>
  <c r="J596" i="1"/>
  <c r="G617" i="1"/>
  <c r="G688" i="1"/>
  <c r="G770" i="1"/>
  <c r="H841" i="1"/>
  <c r="F847" i="1"/>
  <c r="F846" i="1" s="1"/>
  <c r="I888" i="1"/>
  <c r="F888" i="1"/>
  <c r="J695" i="1"/>
  <c r="G736" i="1"/>
  <c r="H770" i="1"/>
  <c r="J846" i="1"/>
  <c r="I935" i="1"/>
  <c r="I934" i="1" s="1"/>
  <c r="K935" i="1"/>
  <c r="K934" i="1" s="1"/>
  <c r="I883" i="1"/>
  <c r="I882" i="1" s="1"/>
  <c r="I881" i="1" s="1"/>
  <c r="G888" i="1"/>
  <c r="H964" i="1"/>
  <c r="H963" i="1" s="1"/>
  <c r="J882" i="1"/>
  <c r="J881" i="1" s="1"/>
  <c r="H888" i="1"/>
  <c r="F905" i="1"/>
  <c r="G905" i="1"/>
  <c r="I997" i="1"/>
  <c r="I984" i="1" s="1"/>
  <c r="I1028" i="1"/>
  <c r="G964" i="1"/>
  <c r="G963" i="1" s="1"/>
  <c r="J1013" i="1"/>
  <c r="F1020" i="1"/>
  <c r="G1020" i="1"/>
  <c r="F1036" i="1"/>
  <c r="J997" i="1"/>
  <c r="J984" i="1" s="1"/>
  <c r="K1063" i="1"/>
  <c r="J1070" i="1"/>
  <c r="I1063" i="1"/>
  <c r="F1082" i="1"/>
  <c r="G1105" i="1"/>
  <c r="K1114" i="1"/>
  <c r="I1119" i="1"/>
  <c r="I1114" i="1" s="1"/>
  <c r="H1105" i="1"/>
  <c r="F1119" i="1"/>
  <c r="F1114" i="1" s="1"/>
  <c r="H1179" i="1"/>
  <c r="H1178" i="1" s="1"/>
  <c r="K1008" i="1" l="1"/>
  <c r="I335" i="1"/>
  <c r="J1008" i="1"/>
  <c r="K887" i="1"/>
  <c r="H679" i="1"/>
  <c r="J1130" i="1"/>
  <c r="K1130" i="1"/>
  <c r="J560" i="1"/>
  <c r="K560" i="1"/>
  <c r="G560" i="1"/>
  <c r="G679" i="1"/>
  <c r="G678" i="1" s="1"/>
  <c r="G335" i="1"/>
  <c r="I679" i="1"/>
  <c r="I678" i="1" s="1"/>
  <c r="K473" i="1"/>
  <c r="J473" i="1"/>
  <c r="F679" i="1"/>
  <c r="F678" i="1" s="1"/>
  <c r="H735" i="1"/>
  <c r="H189" i="1"/>
  <c r="F236" i="1"/>
  <c r="H560" i="1"/>
  <c r="I231" i="1"/>
  <c r="I769" i="1"/>
  <c r="K236" i="1"/>
  <c r="F257" i="1"/>
  <c r="K221" i="1"/>
  <c r="K220" i="1" s="1"/>
  <c r="I236" i="1"/>
  <c r="F1081" i="1"/>
  <c r="F1008" i="1" s="1"/>
  <c r="H769" i="1"/>
  <c r="F803" i="1"/>
  <c r="K679" i="1"/>
  <c r="K678" i="1" s="1"/>
  <c r="H231" i="1"/>
  <c r="I1081" i="1"/>
  <c r="I1008" i="1" s="1"/>
  <c r="H335" i="1"/>
  <c r="I560" i="1"/>
  <c r="H803" i="1"/>
  <c r="J173" i="1"/>
  <c r="J168" i="1" s="1"/>
  <c r="J139" i="1" s="1"/>
  <c r="H236" i="1"/>
  <c r="G173" i="1"/>
  <c r="G168" i="1" s="1"/>
  <c r="G139" i="1" s="1"/>
  <c r="H1081" i="1"/>
  <c r="H1008" i="1" s="1"/>
  <c r="J335" i="1"/>
  <c r="H257" i="1"/>
  <c r="K803" i="1"/>
  <c r="F560" i="1"/>
  <c r="J803" i="1"/>
  <c r="J679" i="1"/>
  <c r="J678" i="1" s="1"/>
  <c r="J221" i="1"/>
  <c r="J220" i="1" s="1"/>
  <c r="F221" i="1"/>
  <c r="F220" i="1" s="1"/>
  <c r="H473" i="1"/>
  <c r="I189" i="1"/>
  <c r="F735" i="1"/>
  <c r="I100" i="1"/>
  <c r="I12" i="1" s="1"/>
  <c r="G735" i="1"/>
  <c r="F769" i="1"/>
  <c r="F473" i="1"/>
  <c r="I473" i="1"/>
  <c r="H173" i="1"/>
  <c r="H168" i="1" s="1"/>
  <c r="H139" i="1" s="1"/>
  <c r="G189" i="1"/>
  <c r="G221" i="1"/>
  <c r="G220" i="1" s="1"/>
  <c r="G1081" i="1"/>
  <c r="G1008" i="1" s="1"/>
  <c r="H887" i="1"/>
  <c r="I887" i="1"/>
  <c r="J47" i="1"/>
  <c r="G803" i="1"/>
  <c r="J189" i="1"/>
  <c r="H221" i="1"/>
  <c r="H220" i="1" s="1"/>
  <c r="K47" i="1"/>
  <c r="K12" i="1" s="1"/>
  <c r="F106" i="1"/>
  <c r="H106" i="1"/>
  <c r="I735" i="1"/>
  <c r="J236" i="1"/>
  <c r="K189" i="1"/>
  <c r="I173" i="1"/>
  <c r="I168" i="1" s="1"/>
  <c r="I139" i="1" s="1"/>
  <c r="I221" i="1"/>
  <c r="I220" i="1" s="1"/>
  <c r="G231" i="1"/>
  <c r="J106" i="1"/>
  <c r="F189" i="1"/>
  <c r="F335" i="1"/>
  <c r="I257" i="1"/>
  <c r="F173" i="1"/>
  <c r="F168" i="1" s="1"/>
  <c r="F139" i="1" s="1"/>
  <c r="K362" i="1"/>
  <c r="H678" i="1"/>
  <c r="I106" i="1"/>
  <c r="G106" i="1"/>
  <c r="K173" i="1"/>
  <c r="K168" i="1" s="1"/>
  <c r="K139" i="1" s="1"/>
  <c r="F1130" i="1"/>
  <c r="K335" i="1"/>
  <c r="G236" i="1"/>
  <c r="K106" i="1"/>
  <c r="G47" i="1"/>
  <c r="I803" i="1"/>
  <c r="G473" i="1"/>
  <c r="I1130" i="1"/>
  <c r="G1130" i="1"/>
  <c r="H362" i="1"/>
  <c r="F12" i="1"/>
  <c r="G257" i="1"/>
  <c r="I362" i="1"/>
  <c r="F362" i="1"/>
  <c r="J362" i="1"/>
  <c r="H1130" i="1"/>
  <c r="G362" i="1"/>
  <c r="G100" i="1"/>
  <c r="G769" i="1"/>
  <c r="H12" i="1"/>
  <c r="G887" i="1"/>
  <c r="F887" i="1"/>
  <c r="G472" i="1" l="1"/>
  <c r="K472" i="1"/>
  <c r="K471" i="1" s="1"/>
  <c r="H472" i="1"/>
  <c r="H471" i="1" s="1"/>
  <c r="F219" i="1"/>
  <c r="F138" i="1" s="1"/>
  <c r="I219" i="1"/>
  <c r="I138" i="1" s="1"/>
  <c r="F472" i="1"/>
  <c r="F471" i="1" s="1"/>
  <c r="H219" i="1"/>
  <c r="H138" i="1" s="1"/>
  <c r="F734" i="1"/>
  <c r="H256" i="1"/>
  <c r="J219" i="1"/>
  <c r="J138" i="1" s="1"/>
  <c r="K734" i="1"/>
  <c r="I472" i="1"/>
  <c r="I471" i="1" s="1"/>
  <c r="K219" i="1"/>
  <c r="K138" i="1" s="1"/>
  <c r="F983" i="1"/>
  <c r="H734" i="1"/>
  <c r="J256" i="1"/>
  <c r="J734" i="1"/>
  <c r="J12" i="1"/>
  <c r="I983" i="1"/>
  <c r="K983" i="1"/>
  <c r="K256" i="1"/>
  <c r="I734" i="1"/>
  <c r="G983" i="1"/>
  <c r="J983" i="1"/>
  <c r="F256" i="1"/>
  <c r="G734" i="1"/>
  <c r="H983" i="1"/>
  <c r="I256" i="1"/>
  <c r="J472" i="1"/>
  <c r="J471" i="1" s="1"/>
  <c r="G471" i="1"/>
  <c r="G219" i="1"/>
  <c r="G138" i="1" s="1"/>
  <c r="G12" i="1"/>
  <c r="G256" i="1"/>
  <c r="J1196" i="1" l="1"/>
  <c r="K1196" i="1"/>
  <c r="H1194" i="1"/>
  <c r="J1194" i="1"/>
  <c r="F1196" i="1"/>
  <c r="I1196" i="1"/>
  <c r="K1194" i="1"/>
  <c r="G1196" i="1"/>
  <c r="I1194" i="1"/>
  <c r="H1196" i="1"/>
  <c r="G1194" i="1"/>
  <c r="F1194" i="1"/>
  <c r="H1198" i="1" l="1"/>
  <c r="H1199" i="1" s="1"/>
  <c r="H1201" i="1" s="1"/>
  <c r="K1198" i="1"/>
  <c r="K1199" i="1" s="1"/>
  <c r="K1201" i="1" s="1"/>
  <c r="J1198" i="1"/>
  <c r="J1199" i="1" s="1"/>
  <c r="J1201" i="1" s="1"/>
  <c r="F1198" i="1"/>
  <c r="F1199" i="1" s="1"/>
  <c r="F1201" i="1" s="1"/>
  <c r="F1203" i="1" s="1"/>
  <c r="I1198" i="1"/>
  <c r="I1199" i="1" s="1"/>
  <c r="I1201" i="1" s="1"/>
  <c r="G1198" i="1"/>
  <c r="G1199" i="1" s="1"/>
  <c r="G1201" i="1" s="1"/>
</calcChain>
</file>

<file path=xl/sharedStrings.xml><?xml version="1.0" encoding="utf-8"?>
<sst xmlns="http://schemas.openxmlformats.org/spreadsheetml/2006/main" count="3629" uniqueCount="727">
  <si>
    <t xml:space="preserve"> Приложение № 10</t>
  </si>
  <si>
    <t>от ______________  № _________</t>
  </si>
  <si>
    <t/>
  </si>
  <si>
    <t>Распределение бюджетных ассигнований по целевым статьям (муниципальным программам ЗАТО г. Североморск и непрограммным направлениям деятельности), группам видов расходов, разделам, подразделам классификации расходов  бюджета ЗАТО г. Североморск на 2019 год</t>
  </si>
  <si>
    <t>рублей</t>
  </si>
  <si>
    <t>Наименование</t>
  </si>
  <si>
    <t>Целевая статья</t>
  </si>
  <si>
    <t>Вид расхода</t>
  </si>
  <si>
    <t>Раздел</t>
  </si>
  <si>
    <t>Подраздел</t>
  </si>
  <si>
    <t>Сумма</t>
  </si>
  <si>
    <t>в том числе за счет средств бюджетов других уровней</t>
  </si>
  <si>
    <t>Изменения</t>
  </si>
  <si>
    <t>Муниципальная программа 1. "Улучшение качества и безопасности жизни населения "</t>
  </si>
  <si>
    <t>0100000000</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</si>
  <si>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</si>
  <si>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</si>
  <si>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</si>
  <si>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</si>
  <si>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Прочие направления расходов муниципальных программ</t>
  </si>
  <si>
    <t>01101М2990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</si>
  <si>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</si>
  <si>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Образование</t>
  </si>
  <si>
    <t>07</t>
  </si>
  <si>
    <t>Молодежная политика и оздоровление детей</t>
  </si>
  <si>
    <t>Закупка товаров, работ и услуг для государственных (муниципальных) нужд</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</si>
  <si>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</si>
  <si>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</si>
  <si>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</si>
  <si>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</si>
  <si>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</si>
  <si>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Физическая культура и спорт</t>
  </si>
  <si>
    <t>11</t>
  </si>
  <si>
    <t>Другие вопросы в области физической культуры и спорта</t>
  </si>
  <si>
    <t>05</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</si>
  <si>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</si>
  <si>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</si>
  <si>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</si>
  <si>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</si>
  <si>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</si>
  <si>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</si>
  <si>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</si>
  <si>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</si>
  <si>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</si>
  <si>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</si>
  <si>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</si>
  <si>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Социальное обеспечение населения</t>
  </si>
  <si>
    <t>Общегосударственные вопросы</t>
  </si>
  <si>
    <t>01</t>
  </si>
  <si>
    <t>Другие общегосударственные вопросы</t>
  </si>
  <si>
    <t>13</t>
  </si>
  <si>
    <t>Предоставление субсидий бюджетным, автономным учреждениям и иным некоммерческим организациям</t>
  </si>
  <si>
    <t>Иные бюджетные ассигнования</t>
  </si>
  <si>
    <t>Доплата к пенсиям муниципальных служащих</t>
  </si>
  <si>
    <t>01401М8900</t>
  </si>
  <si>
    <t>Социальное обеспечение и иные выплаты населению</t>
  </si>
  <si>
    <t>Социальная политика</t>
  </si>
  <si>
    <t>10</t>
  </si>
  <si>
    <t>Пенсионное обеспечение</t>
  </si>
  <si>
    <t>Подпрограмма 5.  "Доступная среда в ЗАТО г. Североморск"</t>
  </si>
  <si>
    <t>0150000000</t>
  </si>
  <si>
    <t>Другие вопросы в области социальной политики</t>
  </si>
  <si>
    <t>06</t>
  </si>
  <si>
    <t>Основное мероприятие 2. Улучшение доступности среды жизнедеятельности</t>
  </si>
  <si>
    <t>0150200000</t>
  </si>
  <si>
    <t>600</t>
  </si>
  <si>
    <t>Обеспечение доступности объектов муниципальной инфраструктуры для маломобильных групп населения</t>
  </si>
  <si>
    <t>01502М2280</t>
  </si>
  <si>
    <t>200</t>
  </si>
  <si>
    <t>Реализация мероприятий в рамках государственной программы Российской Федерации "Доступная среда" на 2011 - 2020 годы</t>
  </si>
  <si>
    <t>01502L0270</t>
  </si>
  <si>
    <t>Дополнительное образование детей</t>
  </si>
  <si>
    <t>03</t>
  </si>
  <si>
    <t>Дошкольное образование</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</si>
  <si>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</si>
  <si>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</si>
  <si>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</si>
  <si>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</si>
  <si>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</si>
  <si>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</si>
  <si>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</si>
  <si>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14</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</si>
  <si>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</si>
  <si>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</si>
  <si>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</si>
  <si>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</si>
  <si>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</si>
  <si>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</si>
  <si>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</si>
  <si>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</si>
  <si>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</si>
  <si>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</si>
  <si>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</si>
  <si>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</si>
  <si>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</si>
  <si>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</si>
  <si>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</si>
  <si>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</si>
  <si>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</si>
  <si>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Национальная экономика</t>
  </si>
  <si>
    <t>04</t>
  </si>
  <si>
    <t>Другие вопросы в области национальной экономики</t>
  </si>
  <si>
    <t>12</t>
  </si>
  <si>
    <t>Транспорт</t>
  </si>
  <si>
    <t>08</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</si>
  <si>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</si>
  <si>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</si>
  <si>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</si>
  <si>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</si>
  <si>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</si>
  <si>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</si>
  <si>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</si>
  <si>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</si>
  <si>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 xml:space="preserve">Подпрограмма 8. "Охрана окружающей среды ЗАТО г. Североморск" </t>
  </si>
  <si>
    <t>0180000000</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</si>
  <si>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</si>
  <si>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</si>
  <si>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</si>
  <si>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</si>
  <si>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Охрана окружающей среды</t>
  </si>
  <si>
    <t>Другие вопросы в области охраны окружающей среды</t>
  </si>
  <si>
    <t xml:space="preserve">Муниципальная программа 2.  "Развитие конкурентоспособной экономики ЗАТО г. Североморск"   </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</si>
  <si>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</si>
  <si>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</si>
  <si>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</si>
  <si>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</si>
  <si>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</si>
  <si>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</si>
  <si>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</si>
  <si>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</si>
  <si>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</si>
  <si>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</si>
  <si>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</si>
  <si>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</si>
  <si>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</si>
  <si>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</si>
  <si>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</si>
  <si>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3.  "Поддержка социально -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</si>
  <si>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</si>
  <si>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</si>
  <si>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</si>
  <si>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</si>
  <si>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</si>
  <si>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Субсидии на организацию и проведение массовых мероприятий в сфере культуры (на конкурсной основе)</t>
  </si>
  <si>
    <t>02301М6810</t>
  </si>
  <si>
    <t>Культура и кинематография</t>
  </si>
  <si>
    <t>Культура</t>
  </si>
  <si>
    <t>Субсидии на организацию деятельности клубных формирований (на конкурсной основе)</t>
  </si>
  <si>
    <t>02301М6820</t>
  </si>
  <si>
    <t xml:space="preserve">Муниципальная программа 3. "Развитие муниципального управления и гражданского общества" </t>
  </si>
  <si>
    <t>0300000000</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</si>
  <si>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</si>
  <si>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</si>
  <si>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</si>
  <si>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</si>
  <si>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 xml:space="preserve">Расходы на выплаты по оплате труда работников  органов местного самоуправления </t>
  </si>
  <si>
    <t>0310106010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</si>
  <si>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</si>
  <si>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</si>
  <si>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Основное мероприятие 2.  " Мероприятия, связанные с обеспечением проведения оценки рыночной стоимости объектов  муниципального фонда"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</si>
  <si>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</si>
  <si>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</si>
  <si>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</si>
  <si>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</si>
  <si>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</si>
  <si>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</si>
  <si>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</si>
  <si>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</si>
  <si>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</si>
  <si>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</si>
  <si>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</si>
  <si>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</si>
  <si>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</si>
  <si>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</si>
  <si>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</si>
  <si>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</si>
  <si>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</si>
  <si>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</si>
  <si>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</si>
  <si>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обеспечение деятельности (оказание услуг) подведомственных учреждений - муниципальных казенных учреждений</t>
  </si>
  <si>
    <t>03107М0200</t>
  </si>
  <si>
    <t>Софинансирование расходов, направляемых на оплату труда и начисления на выплаты по оплате труда работникам муниципальных учреждений</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</si>
  <si>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</si>
  <si>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</si>
  <si>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</si>
  <si>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</si>
  <si>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</si>
  <si>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</si>
  <si>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</si>
  <si>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</si>
  <si>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</si>
  <si>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</si>
  <si>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</si>
  <si>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</si>
  <si>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</si>
  <si>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Связь и информатика</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</si>
  <si>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</si>
  <si>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</si>
  <si>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</si>
  <si>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</si>
  <si>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</si>
  <si>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</si>
  <si>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</si>
  <si>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</si>
  <si>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Культура, кинематография</t>
  </si>
  <si>
    <t>Другие вопросы в области культуры, кинематографии</t>
  </si>
  <si>
    <t>Подпрограмма 3. "Развитие муниципальной службы в муниципальном образовании ЗАТО г. Североморск"</t>
  </si>
  <si>
    <t>0330000000</t>
  </si>
  <si>
    <t>Основное мероприятие 1.  "Формирование квалифицированного кадрового состава на муниципальной службе ЗАТО г. Североморск"</t>
  </si>
  <si>
    <t>0330100000</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</si>
  <si>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</si>
  <si>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органов местного самоуправления</t>
  </si>
  <si>
    <t>0330106030</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</si>
  <si>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</si>
  <si>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</si>
  <si>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</si>
  <si>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</si>
  <si>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</si>
  <si>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</si>
  <si>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</si>
  <si>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</si>
  <si>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</si>
  <si>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</si>
  <si>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</si>
  <si>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</si>
  <si>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</si>
  <si>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Финансовая поддержка общественных объединений и  организаций ЗАТО г. Североморск (на конкурсной основе)</t>
  </si>
  <si>
    <t>03401М6060</t>
  </si>
  <si>
    <t xml:space="preserve">Муниципальная программа4.  "Обеспечение комфортной городской среды в ЗАТО г. Североморск" </t>
  </si>
  <si>
    <t>0400000000</t>
  </si>
  <si>
    <t xml:space="preserve">Подпрограмма 1. "Автомобильные дороги и проезды ЗАТО г. Североморск" </t>
  </si>
  <si>
    <t>0410000000</t>
  </si>
  <si>
    <t>Дорожное хозяйство (дорожные фонды)</t>
  </si>
  <si>
    <t>09</t>
  </si>
  <si>
    <t>Капитальные вложения в объекты недвижимого имущества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</si>
  <si>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</si>
  <si>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</si>
  <si>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</si>
  <si>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</si>
  <si>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</si>
  <si>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</si>
  <si>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</si>
  <si>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</si>
  <si>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</si>
  <si>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</si>
  <si>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</si>
  <si>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ремонт элементов их обустройства и защитных и искусственных дорожных сооружений</t>
  </si>
  <si>
    <t>04102М2570</t>
  </si>
  <si>
    <t>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</si>
  <si>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</si>
  <si>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</si>
  <si>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</si>
  <si>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</si>
  <si>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</si>
  <si>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</si>
  <si>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</si>
  <si>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</si>
  <si>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</si>
  <si>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Жилищно - коммунальное хозяйство</t>
  </si>
  <si>
    <t>Благоустройство</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</si>
  <si>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</si>
  <si>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</si>
  <si>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</si>
  <si>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</si>
  <si>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</si>
  <si>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</si>
  <si>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</si>
  <si>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</si>
  <si>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</si>
  <si>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</si>
  <si>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</si>
  <si>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</si>
  <si>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</si>
  <si>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</si>
  <si>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Закупка товаров, работ и услуг для обеспечения государственных (муниципальных) нужд</t>
  </si>
  <si>
    <t>Коммунальное хозяйство</t>
  </si>
  <si>
    <t>02</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</si>
  <si>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</si>
  <si>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</si>
  <si>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</si>
  <si>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</si>
  <si>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</si>
  <si>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</si>
  <si>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</si>
  <si>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</si>
  <si>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</si>
  <si>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</si>
  <si>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</si>
  <si>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</si>
  <si>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</si>
  <si>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</si>
  <si>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</si>
  <si>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</si>
  <si>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</si>
  <si>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</si>
  <si>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</si>
  <si>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</si>
  <si>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</si>
  <si>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</si>
  <si>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</si>
  <si>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Жилищное хозяйство</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</si>
  <si>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</si>
  <si>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</si>
  <si>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</si>
  <si>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</si>
  <si>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Cофинансирование расходных обязательств  по оплате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</si>
  <si>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</si>
  <si>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</si>
  <si>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</si>
  <si>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</si>
  <si>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</si>
  <si>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Оплата коммунальных услуг по пустующим муниципальным жилым помещениям</t>
  </si>
  <si>
    <t>04502М2680</t>
  </si>
  <si>
    <t xml:space="preserve">Подпрограмма 6.  "Осуществление прочих мероприятий по благоустройству в ЗАТО г. Североморск" </t>
  </si>
  <si>
    <t>0460000000</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</si>
  <si>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</si>
  <si>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</si>
  <si>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</si>
  <si>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</si>
  <si>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Капитальный ремонт элементов прочего благоустройства</t>
  </si>
  <si>
    <t>04601М2720</t>
  </si>
  <si>
    <t>Установка (демонтаж) элементов прочего благоустройства</t>
  </si>
  <si>
    <t>Строительство (реконструкция ) элементов прочего благоустройства</t>
  </si>
  <si>
    <t>04601М2740</t>
  </si>
  <si>
    <t>Софинансирование на реализацию проектов по поддержке местных инициатив</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</si>
  <si>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</si>
  <si>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</si>
  <si>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</si>
  <si>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</si>
  <si>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Сельское хозяйство и рыболовство</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</si>
  <si>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</si>
  <si>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</si>
  <si>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Мероприятия по сносу объектов капитального строительства</t>
  </si>
  <si>
    <t>04602М2500</t>
  </si>
  <si>
    <t>Основное мероприятие 3.  " Праздничное оформление улиц и площадей ЗАТО г. Североморск"</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</si>
  <si>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</si>
  <si>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</si>
  <si>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</si>
  <si>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</si>
  <si>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</si>
  <si>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</si>
  <si>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Расходы муниципальных бюджетных и автономных учреждений на оплату труда и начислений на выплаты по оплате труда</t>
  </si>
  <si>
    <t>04604М0910</t>
  </si>
  <si>
    <t>Расходы муниципальных бюджетных и автономных учреждений на содержание имущества</t>
  </si>
  <si>
    <t>04604М0920</t>
  </si>
  <si>
    <t>Расходы муниципальных бюджетных и автономных учреждений на оплату коммунальных услуг</t>
  </si>
  <si>
    <t>04604М0930</t>
  </si>
  <si>
    <t>Прочие расходы муниципальных бюджетных и автономных учреждений на обеспечение деятельности (оказание услуг)</t>
  </si>
  <si>
    <t>04604М0940</t>
  </si>
  <si>
    <t>Расширение кладбищ</t>
  </si>
  <si>
    <t>04604М4010</t>
  </si>
  <si>
    <t>Основное мероприятие 5. Организация ритуальных услуг</t>
  </si>
  <si>
    <t>0460500000</t>
  </si>
  <si>
    <t xml:space="preserve">Субвенция на возмещение расходов по гарантированному перечню услуг по погребению </t>
  </si>
  <si>
    <t>0460575230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</si>
  <si>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</si>
  <si>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</si>
  <si>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</si>
  <si>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</si>
  <si>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</si>
  <si>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</si>
  <si>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</si>
  <si>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</si>
  <si>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</si>
  <si>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Другие вопросы в области жилищно - коммунального хозяйства</t>
  </si>
  <si>
    <t>04607М0200</t>
  </si>
  <si>
    <t>100</t>
  </si>
  <si>
    <t>800</t>
  </si>
  <si>
    <t>Выплаты по решениям судов и оплата государственной пошлины, расходы по совершению исполнительных действий</t>
  </si>
  <si>
    <t>04607М9090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</si>
  <si>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</si>
  <si>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</si>
  <si>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</si>
  <si>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</si>
  <si>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</si>
  <si>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</si>
  <si>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Ремонт объектов озеленения</t>
  </si>
  <si>
    <t>04701М2810</t>
  </si>
  <si>
    <t>04701S1090</t>
  </si>
  <si>
    <t>Основное мероприятие 3. "Озеленение городских территорий"</t>
  </si>
  <si>
    <t>0470300000</t>
  </si>
  <si>
    <t>04703М2990</t>
  </si>
  <si>
    <t xml:space="preserve">Муниципальная программа 5.  "Развитие образования ЗАТО г. Североморск" </t>
  </si>
  <si>
    <t>0500000000</t>
  </si>
  <si>
    <t>Подпрограмма 1. "Развитие дошкольного, общего и дополнительного образования детей"</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</si>
  <si>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</si>
  <si>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</si>
  <si>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</si>
  <si>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</si>
  <si>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Общее образование</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</si>
  <si>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</si>
  <si>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</si>
  <si>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</si>
  <si>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</si>
  <si>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</si>
  <si>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Охрана семьи и детства</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</si>
  <si>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</si>
  <si>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</si>
  <si>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05101М0910</t>
  </si>
  <si>
    <t>05101М0920</t>
  </si>
  <si>
    <t>05101М0930</t>
  </si>
  <si>
    <t>05101М0940</t>
  </si>
  <si>
    <t>Организация и проведение итоговой аттестации</t>
  </si>
  <si>
    <t>05101М1200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</si>
  <si>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</si>
  <si>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</si>
  <si>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</si>
  <si>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Выплаты стипендий и премий одаренным детям и учащейся молодежи ЗАТО г. Североморск, добившихся высоких результатов</t>
  </si>
  <si>
    <t>05102М1100</t>
  </si>
  <si>
    <t>Другие вопросы в области образования</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</si>
  <si>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</si>
  <si>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</si>
  <si>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</si>
  <si>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</si>
  <si>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</si>
  <si>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</si>
  <si>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Развитие кадрового потенциала системы дошкольного, общего и дополнительного образования</t>
  </si>
  <si>
    <t>05102М1700</t>
  </si>
  <si>
    <t>Организация и проведения аттестационной экспертизы руководящих работников образовательных организаций</t>
  </si>
  <si>
    <t>05102М1710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</si>
  <si>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</si>
  <si>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</si>
  <si>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</si>
  <si>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</si>
  <si>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</si>
  <si>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</si>
  <si>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</si>
  <si>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</si>
  <si>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</si>
  <si>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</si>
  <si>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</si>
  <si>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</si>
  <si>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</si>
  <si>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</si>
  <si>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 xml:space="preserve">Приобретение основных средств для оснащения  муниципальных учреждений </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</si>
  <si>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</si>
  <si>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</si>
  <si>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</si>
  <si>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</si>
  <si>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</si>
  <si>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</si>
  <si>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</si>
  <si>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</si>
  <si>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</si>
  <si>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</si>
  <si>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</si>
  <si>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</si>
  <si>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</si>
  <si>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</si>
  <si>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Федеральный проект "Современная школа"</t>
  </si>
  <si>
    <t>051Е1000000</t>
  </si>
  <si>
    <t>Реализация мероприятий по содействию созданию в субъектах Российской Федерации новых мест в общеобразовательных организациях</t>
  </si>
  <si>
    <t>051Е155200</t>
  </si>
  <si>
    <t>Федеральный проект "Содействие занятости женщин - создание условий дошкольного образования для детей в возрасте до трех лет"</t>
  </si>
  <si>
    <t>051P200000</t>
  </si>
  <si>
    <t>051P251590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</si>
  <si>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</si>
  <si>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</si>
  <si>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</si>
  <si>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</si>
  <si>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0520113060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</si>
  <si>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</si>
  <si>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</si>
  <si>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</si>
  <si>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</si>
  <si>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05201М0910</t>
  </si>
  <si>
    <t>05201М0920</t>
  </si>
  <si>
    <t>05201М0930</t>
  </si>
  <si>
    <t>05201М0940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</si>
  <si>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</si>
  <si>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</si>
  <si>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Подпрограмма 3. "Североморск - город без сирот"</t>
  </si>
  <si>
    <t>0530000000</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</si>
  <si>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</si>
  <si>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</si>
  <si>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</si>
  <si>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</si>
  <si>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</si>
  <si>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</si>
  <si>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</si>
  <si>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</si>
  <si>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</si>
  <si>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</si>
  <si>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</si>
  <si>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</si>
  <si>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</si>
  <si>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</si>
  <si>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</si>
  <si>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</si>
  <si>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</si>
  <si>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</si>
  <si>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</si>
  <si>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</si>
  <si>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</si>
  <si>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</si>
  <si>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</si>
  <si>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</si>
  <si>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</si>
  <si>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</si>
  <si>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</si>
  <si>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</si>
  <si>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</si>
  <si>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</si>
  <si>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расходов на организацию отдыха детей  Мурманской области в муниципальных образовательных учреждениях</t>
  </si>
  <si>
    <t>05401S1070</t>
  </si>
  <si>
    <t>Муниципальная программа 6. "Культура ЗАТО г. Североморск"</t>
  </si>
  <si>
    <t>0600000000</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</si>
  <si>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</si>
  <si>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</si>
  <si>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</si>
  <si>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</si>
  <si>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</si>
  <si>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 xml:space="preserve">Образование </t>
  </si>
  <si>
    <t>0610171100</t>
  </si>
  <si>
    <t>06101М0910</t>
  </si>
  <si>
    <t>06101М0920</t>
  </si>
  <si>
    <t>06101М0930</t>
  </si>
  <si>
    <t>06101М0940</t>
  </si>
  <si>
    <t>06101М1100</t>
  </si>
  <si>
    <t>06101S1100</t>
  </si>
  <si>
    <t>Ремонт и капитальный ремонт муниципальных учреждений</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</si>
  <si>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</si>
  <si>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</si>
  <si>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</si>
  <si>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</si>
  <si>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</si>
  <si>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</si>
  <si>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</si>
  <si>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</si>
  <si>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</si>
  <si>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</si>
  <si>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</si>
  <si>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</si>
  <si>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</si>
  <si>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Приобретение основных средств для оснащения  учреждений </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</si>
  <si>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</si>
  <si>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</si>
  <si>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</si>
  <si>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</si>
  <si>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</si>
  <si>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</si>
  <si>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</si>
  <si>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</si>
  <si>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</si>
  <si>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</si>
  <si>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проведением праздничных общегородских мероприятий</t>
  </si>
  <si>
    <t>06301М1050</t>
  </si>
  <si>
    <t>06301М1100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</si>
  <si>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</si>
  <si>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</si>
  <si>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</si>
  <si>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</si>
  <si>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</si>
  <si>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</si>
  <si>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</si>
  <si>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</si>
  <si>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</si>
  <si>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0640171100</t>
  </si>
  <si>
    <t>06401М0910</t>
  </si>
  <si>
    <t>06401М0920</t>
  </si>
  <si>
    <t>06401М0930</t>
  </si>
  <si>
    <t>06401М0940</t>
  </si>
  <si>
    <t>06401М1100</t>
  </si>
  <si>
    <t>Основное мероприятие 2. "Укрепление материально-технической базы, ремонт и капитальный ремонт музеев ЗАТО г. Североморск"</t>
  </si>
  <si>
    <t>0640200000</t>
  </si>
  <si>
    <t>06402М1020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</si>
  <si>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</si>
  <si>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</si>
  <si>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</si>
  <si>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</si>
  <si>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</si>
  <si>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</si>
  <si>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</si>
  <si>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</si>
  <si>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</si>
  <si>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</si>
  <si>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</si>
  <si>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</si>
  <si>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</si>
  <si>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</si>
  <si>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</si>
  <si>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</si>
  <si>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0660371100</t>
  </si>
  <si>
    <t>06603М0910</t>
  </si>
  <si>
    <t>06603М0920</t>
  </si>
  <si>
    <t>06603М0930</t>
  </si>
  <si>
    <t>06603М0940</t>
  </si>
  <si>
    <t>Софинансирование за счет средств местного бюджета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</si>
  <si>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06603S1100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</si>
  <si>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</si>
  <si>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</si>
  <si>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</si>
  <si>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</si>
  <si>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</si>
  <si>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</si>
  <si>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</si>
  <si>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</si>
  <si>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</si>
  <si>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</si>
  <si>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</si>
  <si>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</si>
  <si>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700</t>
  </si>
  <si>
    <t>Обслуживание государственного и муниципального долга</t>
  </si>
  <si>
    <t>Обслуживание государственного внутреннего и муниципального долга</t>
  </si>
  <si>
    <t>Муниципальная программа 8. "Формирование современной городской среды ЗАТО г. Североморск"</t>
  </si>
  <si>
    <t>0800000000</t>
  </si>
  <si>
    <t>Подпрограмма 1. Благоустройство дворовых территорий многоквартирных домов муниципального образования ЗАТО г. Североморск</t>
  </si>
  <si>
    <t>0810000000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</si>
  <si>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</si>
  <si>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</si>
  <si>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080F255550</t>
  </si>
  <si>
    <t>Подпрограмма 2. Благоустройство общественных территорий муниципального образования ЗАТО г. Североморск</t>
  </si>
  <si>
    <t>0820000000</t>
  </si>
  <si>
    <t>082F255550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</si>
  <si>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</si>
  <si>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</si>
  <si>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</si>
  <si>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</si>
  <si>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</si>
  <si>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</si>
  <si>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</si>
  <si>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</si>
  <si>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</si>
  <si>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</si>
  <si>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</si>
  <si>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</si>
  <si>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</si>
  <si>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</si>
  <si>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</si>
  <si>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</si>
  <si>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</si>
  <si>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</si>
  <si>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</si>
  <si>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</si>
  <si>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</si>
  <si>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</si>
  <si>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Непрограммная деятельность</t>
  </si>
  <si>
    <t>9000000000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</si>
  <si>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</si>
  <si>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</si>
  <si>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</si>
  <si>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</si>
  <si>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</si>
  <si>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</si>
  <si>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</si>
  <si>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</si>
  <si>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</si>
  <si>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</si>
  <si>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</si>
  <si>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Расходы на оплату единовременных, вступительных, организационных, членских взносов и сборов</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</si>
  <si>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</si>
  <si>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</si>
  <si>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</si>
  <si>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</si>
  <si>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Функционирование высшего должностного лица субъекта Российской Федерации и муниципального образования</t>
  </si>
  <si>
    <t>Расходы на обеспечение функций главы муниципального образования</t>
  </si>
  <si>
    <t>9020001030</t>
  </si>
  <si>
    <t>9020006010</t>
  </si>
  <si>
    <t>Расходы на единовременное поощрение за многолетнюю безупречную муниципальную службу, выплачиваемое муниципальным служащим</t>
  </si>
  <si>
    <t>9020008210</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</si>
  <si>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</si>
  <si>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</si>
  <si>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</si>
  <si>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</si>
  <si>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Судебная система</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</si>
  <si>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</si>
  <si>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Органы юстиции</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</si>
  <si>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</si>
  <si>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</si>
  <si>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</si>
  <si>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</si>
  <si>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</si>
  <si>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</si>
  <si>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</si>
  <si>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</si>
  <si>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</si>
  <si>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</si>
  <si>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Реализация Закона Мурманской области "Об административных комиссиях"</t>
  </si>
  <si>
    <t>9020075550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</si>
  <si>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</si>
  <si>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</si>
  <si>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</si>
  <si>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</si>
  <si>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</si>
  <si>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</si>
  <si>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Резервный фонд Администрации ЗАТО г. Североморск</t>
  </si>
  <si>
    <t>90200М9130</t>
  </si>
  <si>
    <t>Резервные фонды</t>
  </si>
  <si>
    <t>90200М9160</t>
  </si>
  <si>
    <t>Расходы, связанные с организацией и проведением общегородских мероприятий</t>
  </si>
  <si>
    <t>90200М9170</t>
  </si>
  <si>
    <t>Защита населения и территории от чрезвычайных ситуаций природного и техногенного характера, гражданская оборона</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</si>
  <si>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</si>
  <si>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</si>
  <si>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</si>
  <si>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</si>
  <si>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</si>
  <si>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</si>
  <si>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</si>
  <si>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</si>
  <si>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</si>
  <si>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 xml:space="preserve">Непрограммная деятельность муниципальных казенных учреждений </t>
  </si>
  <si>
    <t>9040000000</t>
  </si>
  <si>
    <t>9040013060</t>
  </si>
  <si>
    <t>90400М0200</t>
  </si>
  <si>
    <t>90400М9090</t>
  </si>
  <si>
    <t xml:space="preserve">Непрограммная деятельность муниципальных бюджетных и автономных учреждений </t>
  </si>
  <si>
    <t>9050000000</t>
  </si>
  <si>
    <t>9050013060</t>
  </si>
  <si>
    <t>Средства массовой информации</t>
  </si>
  <si>
    <t>Телевидение и радиовещание</t>
  </si>
  <si>
    <t>Периодическая печать и издательства</t>
  </si>
  <si>
    <t>Другие вопросы в области средств массовой информации</t>
  </si>
  <si>
    <t>90500М0910</t>
  </si>
  <si>
    <t>90500М0920</t>
  </si>
  <si>
    <t>90500М0930</t>
  </si>
  <si>
    <t>90500М0940</t>
  </si>
  <si>
    <t>90500М1010</t>
  </si>
  <si>
    <t>90500М1020</t>
  </si>
  <si>
    <t>Расходы муниципальных учреждений, связанные с организацией и проведением официальных приемов</t>
  </si>
  <si>
    <t>90500М1060</t>
  </si>
  <si>
    <t>ВСЕГО</t>
  </si>
  <si>
    <t>______________________________ "</t>
  </si>
  <si>
    <t>к решению Совета депутатов ЗАТО г. Североморск</t>
  </si>
  <si>
    <t>"Приложение № 10</t>
  </si>
  <si>
    <t>к Решению Совета депутатов ЗАТО г. Североморск</t>
  </si>
  <si>
    <t>от 25.12.2018 № 453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</si>
</sst>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_-* #,##0.0_р_._-;\-* #,##0.0_р_._-;_-* &quot;-&quot;??_р_._-;_-@_-"/>
  </numFmts>
  <fonts count="1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9"/>
      <name val="Times New Roman"/>
      <family val="1"/>
      <charset val="204"/>
    </font>
    <font>
      <sz val="10"/>
      <color theme="1"/>
      <name val="Times New Roman"/>
      <family val="1"/>
      <charset val="204"/>
    </font>
    <font>
      <sz val="9"/>
      <color theme="1"/>
      <name val="Times New Roman"/>
      <family val="1"/>
      <charset val="204"/>
    </font>
    <font>
      <sz val="10"/>
      <color rgb="FF000000"/>
      <name val="Arial Cyr"/>
      <family val="2"/>
    </font>
    <font>
      <sz val="10"/>
      <color rgb="FF000000"/>
      <name val="Times New Roman"/>
      <family val="1"/>
      <charset val="204"/>
    </font>
    <font>
      <b/>
      <sz val="10"/>
      <color rgb="FF000000"/>
      <name val="Arial Cyr"/>
    </font>
    <font>
      <sz val="10"/>
      <color rgb="FF000000"/>
      <name val="Arial Cyr"/>
    </font>
    <font>
      <sz val="8"/>
      <color rgb="FF000000"/>
      <name val="Arial Cyr"/>
    </font>
    <font>
      <sz val="10"/>
      <name val="Arial Cyr"/>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top style="thin">
        <color rgb="FF000000"/>
      </top>
      <bottom/>
      <diagonal/>
    </border>
    <border>
      <left style="thin">
        <color rgb="FF000000"/>
      </left>
      <right style="thin">
        <color rgb="FF000000"/>
      </right>
      <top/>
      <bottom style="thin">
        <color rgb="FF000000"/>
      </bottom>
      <diagonal/>
    </border>
  </borders>
  <cellStyleXfs count="17">
    <xf numFmtId="0" fontId="0" fillId="0" borderId="0"/>
    <xf numFmtId="164" fontId="1" fillId="0" borderId="0" applyFont="0" applyFill="0" applyBorder="0" applyAlignment="0" applyProtection="0"/>
    <xf numFmtId="0" fontId="6" fillId="0" borderId="3">
      <alignment vertical="top" wrapText="1"/>
    </xf>
    <xf numFmtId="0" fontId="6" fillId="0" borderId="3">
      <alignment vertical="top" wrapText="1"/>
    </xf>
    <xf numFmtId="49" fontId="10" fillId="0" borderId="3">
      <alignment horizontal="center" vertical="top" shrinkToFit="1"/>
    </xf>
    <xf numFmtId="4" fontId="12" fillId="2" borderId="3">
      <alignment horizontal="right" vertical="top" shrinkToFit="1"/>
    </xf>
    <xf numFmtId="4" fontId="12" fillId="4" borderId="5">
      <alignment horizontal="right" vertical="top" shrinkToFit="1"/>
    </xf>
    <xf numFmtId="4" fontId="12" fillId="5" borderId="5">
      <alignment horizontal="right" vertical="top" shrinkToFit="1"/>
    </xf>
    <xf numFmtId="49" fontId="10" fillId="0" borderId="3">
      <alignment horizontal="center" vertical="top" shrinkToFit="1"/>
    </xf>
    <xf numFmtId="4" fontId="12" fillId="4" borderId="3">
      <alignment horizontal="right" vertical="top" shrinkToFit="1"/>
    </xf>
    <xf numFmtId="4" fontId="6" fillId="4" borderId="5">
      <alignment horizontal="right" vertical="top" shrinkToFit="1"/>
    </xf>
    <xf numFmtId="0" fontId="13" fillId="0" borderId="3">
      <alignment horizontal="left" vertical="top" wrapText="1"/>
    </xf>
    <xf numFmtId="4" fontId="12" fillId="5" borderId="3">
      <alignment horizontal="right" vertical="top" shrinkToFit="1"/>
    </xf>
    <xf numFmtId="49" fontId="14" fillId="0" borderId="6">
      <alignment horizontal="center"/>
    </xf>
    <xf numFmtId="0" fontId="15" fillId="0" borderId="0"/>
    <xf numFmtId="0" fontId="15" fillId="6" borderId="0"/>
    <xf numFmtId="0" fontId="11" fillId="0" borderId="0">
      <alignment vertical="top" wrapText="1"/>
    </xf>
  </cellStyleXfs>
  <cellXfs count="58">
    <xf numFmtId="0" fontId="0" fillId="0" borderId="0" xfId="0"/>
    <xf numFmtId="164" fontId="3" fillId="0" borderId="0" xfId="0" applyNumberFormat="1" applyFont="1"/>
    <xf numFmtId="0" fontId="3" fillId="0" borderId="0" xfId="0" applyFont="1" applyFill="1" applyAlignment="1">
      <alignment horizontal="center" vertical="center" wrapText="1"/>
    </xf>
    <xf numFmtId="49" fontId="3" fillId="0" borderId="0" xfId="0" applyNumberFormat="1" applyFont="1" applyFill="1" applyAlignment="1">
      <alignment horizontal="center" vertical="center" wrapText="1"/>
    </xf>
    <xf numFmtId="164" fontId="3" fillId="0" borderId="0" xfId="1" applyNumberFormat="1" applyFont="1" applyFill="1" applyAlignment="1">
      <alignment horizontal="center" vertical="center" wrapText="1"/>
    </xf>
    <xf numFmtId="164" fontId="3" fillId="0" borderId="0" xfId="1" applyNumberFormat="1" applyFont="1" applyAlignment="1">
      <alignment vertical="center"/>
    </xf>
    <xf numFmtId="0" fontId="3" fillId="0" borderId="0" xfId="0" applyFont="1" applyFill="1" applyAlignment="1">
      <alignment horizontal="right" vertical="top" wrapText="1"/>
    </xf>
    <xf numFmtId="0" fontId="3" fillId="0" borderId="2"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164" fontId="3" fillId="0" borderId="2" xfId="1" applyNumberFormat="1" applyFont="1" applyFill="1" applyBorder="1" applyAlignment="1">
      <alignment horizontal="center" vertical="center" wrapText="1"/>
    </xf>
    <xf numFmtId="164" fontId="5" fillId="0" borderId="2" xfId="1" applyNumberFormat="1" applyFont="1" applyFill="1" applyBorder="1" applyAlignment="1">
      <alignment horizontal="center" vertical="center" wrapText="1"/>
    </xf>
    <xf numFmtId="164" fontId="3" fillId="0" borderId="2" xfId="0" applyNumberFormat="1" applyFont="1" applyFill="1" applyBorder="1" applyAlignment="1">
      <alignment horizontal="center" vertical="center" wrapText="1"/>
    </xf>
    <xf numFmtId="0" fontId="0" fillId="0" borderId="0" xfId="0" applyFont="1"/>
    <xf numFmtId="49" fontId="3" fillId="0" borderId="2" xfId="0" applyNumberFormat="1" applyFont="1" applyFill="1" applyBorder="1" applyAlignment="1">
      <alignment horizontal="left" vertical="center" wrapText="1"/>
    </xf>
    <xf numFmtId="49" fontId="3" fillId="0" borderId="2" xfId="0" applyNumberFormat="1" applyFont="1" applyBorder="1" applyAlignment="1">
      <alignment horizontal="center" vertical="center"/>
    </xf>
    <xf numFmtId="164" fontId="3" fillId="0" borderId="2" xfId="1" applyNumberFormat="1" applyFont="1" applyBorder="1" applyAlignment="1">
      <alignment horizontal="center" vertical="center"/>
    </xf>
    <xf numFmtId="0" fontId="2" fillId="0" borderId="0" xfId="0" applyFont="1"/>
    <xf numFmtId="0" fontId="3" fillId="0" borderId="2" xfId="0" applyFont="1" applyFill="1" applyBorder="1" applyAlignment="1">
      <alignment horizontal="left" vertical="center" wrapText="1"/>
    </xf>
    <xf numFmtId="0" fontId="3" fillId="0" borderId="2" xfId="0" applyFont="1" applyFill="1" applyBorder="1" applyAlignment="1">
      <alignment vertical="top" wrapText="1"/>
    </xf>
    <xf numFmtId="166" fontId="0" fillId="0" borderId="0" xfId="0" applyNumberFormat="1"/>
    <xf numFmtId="0" fontId="3" fillId="0" borderId="2" xfId="0" applyFont="1" applyFill="1" applyBorder="1" applyAlignment="1">
      <alignment vertical="center" wrapText="1"/>
    </xf>
    <xf numFmtId="0" fontId="3" fillId="0" borderId="3" xfId="2" applyNumberFormat="1" applyFont="1" applyFill="1" applyAlignment="1" applyProtection="1">
      <alignment horizontal="left" vertical="center" wrapText="1"/>
    </xf>
    <xf numFmtId="0" fontId="7" fillId="0" borderId="0" xfId="0" applyFont="1" applyAlignment="1">
      <alignment wrapText="1"/>
    </xf>
    <xf numFmtId="0" fontId="3" fillId="0" borderId="3" xfId="2" applyNumberFormat="1" applyFont="1" applyFill="1" applyAlignment="1" applyProtection="1">
      <alignment horizontal="left" vertical="top" wrapText="1"/>
    </xf>
    <xf numFmtId="0" fontId="3" fillId="3" borderId="2" xfId="0" applyFont="1" applyFill="1" applyBorder="1" applyAlignment="1">
      <alignment vertical="center" wrapText="1"/>
    </xf>
    <xf numFmtId="49" fontId="3" fillId="0" borderId="2" xfId="0" applyNumberFormat="1" applyFont="1" applyFill="1" applyBorder="1" applyAlignment="1">
      <alignment vertical="top" wrapText="1"/>
    </xf>
    <xf numFmtId="0" fontId="8" fillId="0" borderId="2" xfId="0" applyFont="1" applyFill="1" applyBorder="1" applyAlignment="1">
      <alignment horizontal="left" vertical="center" wrapText="1"/>
    </xf>
    <xf numFmtId="0" fontId="9" fillId="0" borderId="4" xfId="0" applyFont="1" applyFill="1" applyBorder="1" applyAlignment="1">
      <alignment vertical="center" wrapText="1"/>
    </xf>
    <xf numFmtId="49" fontId="3" fillId="0" borderId="0" xfId="0" applyNumberFormat="1" applyFont="1" applyAlignment="1">
      <alignment horizontal="center" vertical="center"/>
    </xf>
    <xf numFmtId="0" fontId="8" fillId="3" borderId="2" xfId="0" applyFont="1" applyFill="1" applyBorder="1" applyAlignment="1">
      <alignment vertical="center" wrapText="1"/>
    </xf>
    <xf numFmtId="0" fontId="8" fillId="0" borderId="3" xfId="2" applyNumberFormat="1" applyFont="1" applyFill="1" applyAlignment="1" applyProtection="1">
      <alignment horizontal="left" vertical="center" wrapText="1"/>
    </xf>
    <xf numFmtId="0" fontId="3" fillId="0" borderId="0" xfId="0" applyFont="1" applyFill="1" applyBorder="1" applyAlignment="1">
      <alignment wrapText="1"/>
    </xf>
    <xf numFmtId="0" fontId="8" fillId="0" borderId="2" xfId="0" applyFont="1" applyFill="1" applyBorder="1" applyAlignment="1" applyProtection="1">
      <alignment vertical="center" wrapText="1" readingOrder="1"/>
      <protection locked="0"/>
    </xf>
    <xf numFmtId="0" fontId="8" fillId="0" borderId="2" xfId="0" applyFont="1" applyFill="1" applyBorder="1" applyAlignment="1">
      <alignment horizontal="center" vertical="center" wrapText="1"/>
    </xf>
    <xf numFmtId="49" fontId="8" fillId="0" borderId="2" xfId="0" applyNumberFormat="1" applyFont="1" applyBorder="1" applyAlignment="1">
      <alignment horizontal="center" vertical="center"/>
    </xf>
    <xf numFmtId="0" fontId="3" fillId="0" borderId="2" xfId="0" applyFont="1" applyBorder="1"/>
    <xf numFmtId="0" fontId="3" fillId="3" borderId="2" xfId="0" applyFont="1" applyFill="1" applyBorder="1" applyAlignment="1">
      <alignment horizontal="left" vertical="center" wrapText="1"/>
    </xf>
    <xf numFmtId="0" fontId="8" fillId="0" borderId="2" xfId="0" applyFont="1" applyFill="1" applyBorder="1" applyAlignment="1">
      <alignment vertical="center" wrapText="1"/>
    </xf>
    <xf numFmtId="166" fontId="3" fillId="0" borderId="2" xfId="1" applyNumberFormat="1" applyFont="1" applyBorder="1"/>
    <xf numFmtId="0" fontId="3" fillId="0" borderId="2" xfId="0" applyFont="1" applyFill="1" applyBorder="1" applyAlignment="1">
      <alignment horizontal="left" vertical="top" wrapText="1"/>
    </xf>
    <xf numFmtId="0" fontId="3" fillId="0" borderId="3" xfId="3" applyNumberFormat="1" applyFont="1" applyProtection="1">
      <alignment vertical="top" wrapText="1"/>
    </xf>
    <xf numFmtId="49" fontId="11" fillId="0" borderId="3" xfId="4" applyNumberFormat="1" applyFont="1" applyAlignment="1" applyProtection="1">
      <alignment horizontal="center" vertical="center" shrinkToFit="1"/>
    </xf>
    <xf numFmtId="49" fontId="8" fillId="0" borderId="2" xfId="0" applyNumberFormat="1" applyFont="1" applyFill="1" applyBorder="1" applyAlignment="1">
      <alignment horizontal="center" vertical="center" wrapText="1"/>
    </xf>
    <xf numFmtId="166" fontId="8" fillId="0" borderId="2" xfId="1" applyNumberFormat="1" applyFont="1" applyBorder="1"/>
    <xf numFmtId="164" fontId="3" fillId="0" borderId="0" xfId="0" applyNumberFormat="1" applyFont="1" applyFill="1" applyAlignment="1">
      <alignment vertical="top" wrapText="1"/>
    </xf>
    <xf numFmtId="0" fontId="3" fillId="0" borderId="0" xfId="0" applyFont="1" applyFill="1" applyBorder="1" applyAlignment="1">
      <alignment horizontal="left" vertical="center" wrapText="1"/>
    </xf>
    <xf numFmtId="4" fontId="12" fillId="0" borderId="0" xfId="5" applyNumberFormat="1" applyFill="1" applyBorder="1" applyProtection="1">
      <alignment horizontal="right" vertical="top" shrinkToFit="1"/>
    </xf>
    <xf numFmtId="164" fontId="2" fillId="0" borderId="0" xfId="0" applyNumberFormat="1" applyFont="1"/>
    <xf numFmtId="0" fontId="3" fillId="0" borderId="0" xfId="0" applyFont="1"/>
    <xf numFmtId="164" fontId="3" fillId="0" borderId="0" xfId="1" applyNumberFormat="1" applyFont="1" applyAlignment="1">
      <alignment horizontal="center" vertical="center"/>
    </xf>
    <xf numFmtId="165" fontId="3" fillId="0" borderId="0" xfId="0" applyNumberFormat="1" applyFont="1" applyBorder="1" applyAlignment="1">
      <alignment horizontal="right" wrapText="1"/>
    </xf>
    <xf numFmtId="0" fontId="3" fillId="0" borderId="2" xfId="0" applyFont="1" applyBorder="1" applyAlignment="1">
      <alignment horizontal="center"/>
    </xf>
    <xf numFmtId="164" fontId="3" fillId="0" borderId="0" xfId="0" applyNumberFormat="1" applyFont="1" applyFill="1" applyAlignment="1">
      <alignment horizontal="right"/>
    </xf>
    <xf numFmtId="164" fontId="3" fillId="0" borderId="0" xfId="0" applyNumberFormat="1" applyFont="1" applyFill="1" applyAlignment="1">
      <alignment horizontal="right" vertical="center"/>
    </xf>
    <xf numFmtId="165" fontId="3" fillId="0" borderId="0" xfId="0" applyNumberFormat="1" applyFont="1" applyBorder="1" applyAlignment="1">
      <alignment horizontal="right" wrapText="1"/>
    </xf>
    <xf numFmtId="0" fontId="3" fillId="0" borderId="0" xfId="0" applyFont="1" applyFill="1" applyAlignment="1">
      <alignment horizontal="right" vertical="center" wrapText="1"/>
    </xf>
    <xf numFmtId="0" fontId="4" fillId="0" borderId="0" xfId="0" applyFont="1" applyFill="1" applyAlignment="1">
      <alignment horizontal="center" vertical="center" wrapText="1"/>
    </xf>
    <xf numFmtId="0" fontId="3" fillId="0" borderId="1" xfId="0" applyFont="1" applyFill="1" applyBorder="1" applyAlignment="1">
      <alignment horizontal="right" vertical="center" wrapText="1"/>
    </xf>
  </cellXfs>
  <cellStyles count="17">
    <cellStyle name="xl29" xfId="6"/>
    <cellStyle name="xl30" xfId="7"/>
    <cellStyle name="xl31" xfId="4"/>
    <cellStyle name="xl33 2" xfId="2"/>
    <cellStyle name="xl34 2" xfId="8"/>
    <cellStyle name="xl35" xfId="9"/>
    <cellStyle name="xl36" xfId="5"/>
    <cellStyle name="xl37 2" xfId="10"/>
    <cellStyle name="xl39" xfId="11"/>
    <cellStyle name="xl40" xfId="3"/>
    <cellStyle name="xl41" xfId="12"/>
    <cellStyle name="xl45" xfId="13"/>
    <cellStyle name="Обычный" xfId="0" builtinId="0"/>
    <cellStyle name="Обычный 2" xfId="14"/>
    <cellStyle name="Обычный 3" xfId="15"/>
    <cellStyle name="Обычный 4" xfId="16"/>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64;&#1082;&#1086;&#1076;&#1072;%20&#1045;&#1040;/Documents/&#1059;&#1090;&#1086;&#1095;&#1085;&#1077;&#1085;&#1080;&#1103;%202019/&#1059;&#1090;&#1086;&#1095;&#1085;&#1077;&#1085;&#1080;&#1077;%202/&#1055;&#1088;&#1080;&#1083;&#1086;&#1078;&#1077;&#1085;&#1080;&#1103;%20&#1082;%20&#1056;&#1077;&#1096;&#1077;&#1085;&#1080;&#1102;%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sheetData sheetId="1"/>
      <sheetData sheetId="2"/>
      <sheetData sheetId="3"/>
      <sheetData sheetId="4"/>
      <sheetData sheetId="5"/>
      <sheetData sheetId="6"/>
      <sheetData sheetId="7"/>
      <sheetData sheetId="8"/>
      <sheetData sheetId="9"/>
      <sheetData sheetId="10">
        <row r="14">
          <cell r="F14">
            <v>2471081.9899999998</v>
          </cell>
          <cell r="G14">
            <v>0</v>
          </cell>
          <cell r="H14">
            <v>0</v>
          </cell>
          <cell r="I14">
            <v>0</v>
          </cell>
          <cell r="J14">
            <v>2471081.9899999998</v>
          </cell>
          <cell r="K14">
            <v>0</v>
          </cell>
        </row>
        <row r="16">
          <cell r="F16">
            <v>270000</v>
          </cell>
          <cell r="G16">
            <v>0</v>
          </cell>
          <cell r="H16">
            <v>0</v>
          </cell>
          <cell r="I16">
            <v>0</v>
          </cell>
          <cell r="J16">
            <v>270000</v>
          </cell>
          <cell r="K16">
            <v>0</v>
          </cell>
        </row>
        <row r="17">
          <cell r="F17">
            <v>130000</v>
          </cell>
          <cell r="G17">
            <v>0</v>
          </cell>
          <cell r="H17">
            <v>0</v>
          </cell>
          <cell r="I17">
            <v>0</v>
          </cell>
          <cell r="J17">
            <v>130000</v>
          </cell>
          <cell r="K17">
            <v>0</v>
          </cell>
        </row>
        <row r="26">
          <cell r="F26">
            <v>70000</v>
          </cell>
          <cell r="G26">
            <v>0</v>
          </cell>
          <cell r="H26">
            <v>0</v>
          </cell>
          <cell r="I26">
            <v>0</v>
          </cell>
          <cell r="J26">
            <v>70000</v>
          </cell>
          <cell r="K26">
            <v>0</v>
          </cell>
        </row>
        <row r="29">
          <cell r="F29">
            <v>194160</v>
          </cell>
          <cell r="G29">
            <v>0</v>
          </cell>
          <cell r="H29">
            <v>0</v>
          </cell>
          <cell r="I29">
            <v>0</v>
          </cell>
          <cell r="J29">
            <v>194160</v>
          </cell>
          <cell r="K29">
            <v>0</v>
          </cell>
        </row>
        <row r="33">
          <cell r="F33">
            <v>2234400.9</v>
          </cell>
          <cell r="G33">
            <v>0</v>
          </cell>
          <cell r="H33">
            <v>0</v>
          </cell>
          <cell r="I33">
            <v>0</v>
          </cell>
          <cell r="J33">
            <v>2234400.9</v>
          </cell>
          <cell r="K33">
            <v>0</v>
          </cell>
        </row>
        <row r="35">
          <cell r="F35">
            <v>186000</v>
          </cell>
          <cell r="G35">
            <v>0</v>
          </cell>
          <cell r="H35">
            <v>0</v>
          </cell>
          <cell r="I35">
            <v>0</v>
          </cell>
          <cell r="J35">
            <v>186000</v>
          </cell>
          <cell r="K35">
            <v>0</v>
          </cell>
        </row>
        <row r="37">
          <cell r="F37">
            <v>1740232.42</v>
          </cell>
          <cell r="G37">
            <v>0</v>
          </cell>
          <cell r="H37">
            <v>0</v>
          </cell>
          <cell r="I37">
            <v>0</v>
          </cell>
          <cell r="J37">
            <v>1740232.42</v>
          </cell>
          <cell r="K37">
            <v>0</v>
          </cell>
        </row>
        <row r="39">
          <cell r="F39">
            <v>260000</v>
          </cell>
          <cell r="G39">
            <v>0</v>
          </cell>
          <cell r="H39">
            <v>0</v>
          </cell>
          <cell r="I39">
            <v>0</v>
          </cell>
          <cell r="J39">
            <v>260000</v>
          </cell>
          <cell r="K39">
            <v>0</v>
          </cell>
        </row>
        <row r="40">
          <cell r="F40">
            <v>100000</v>
          </cell>
          <cell r="G40">
            <v>0</v>
          </cell>
          <cell r="H40">
            <v>0</v>
          </cell>
          <cell r="I40">
            <v>0</v>
          </cell>
          <cell r="J40">
            <v>100000</v>
          </cell>
          <cell r="K40">
            <v>0</v>
          </cell>
        </row>
        <row r="42">
          <cell r="F42">
            <v>4722610.01</v>
          </cell>
          <cell r="G42">
            <v>0</v>
          </cell>
          <cell r="H42">
            <v>0</v>
          </cell>
          <cell r="I42">
            <v>0</v>
          </cell>
          <cell r="J42">
            <v>4722610.01</v>
          </cell>
          <cell r="K42">
            <v>0</v>
          </cell>
        </row>
        <row r="48">
          <cell r="F48">
            <v>9142181.7699999996</v>
          </cell>
          <cell r="G48">
            <v>0</v>
          </cell>
          <cell r="H48">
            <v>0</v>
          </cell>
          <cell r="I48">
            <v>0</v>
          </cell>
          <cell r="J48">
            <v>9142181.7699999996</v>
          </cell>
          <cell r="K48">
            <v>0</v>
          </cell>
        </row>
        <row r="57">
          <cell r="F57">
            <v>702700</v>
          </cell>
          <cell r="G57">
            <v>0</v>
          </cell>
          <cell r="H57">
            <v>0</v>
          </cell>
          <cell r="I57">
            <v>0</v>
          </cell>
          <cell r="J57">
            <v>702700</v>
          </cell>
          <cell r="K57">
            <v>0</v>
          </cell>
        </row>
        <row r="58">
          <cell r="F58">
            <v>519000</v>
          </cell>
          <cell r="G58">
            <v>0</v>
          </cell>
          <cell r="H58">
            <v>0</v>
          </cell>
          <cell r="I58">
            <v>0</v>
          </cell>
          <cell r="J58">
            <v>519000</v>
          </cell>
          <cell r="K58">
            <v>0</v>
          </cell>
        </row>
        <row r="61">
          <cell r="F61">
            <v>150000</v>
          </cell>
          <cell r="G61">
            <v>0</v>
          </cell>
          <cell r="H61">
            <v>0</v>
          </cell>
          <cell r="I61">
            <v>0</v>
          </cell>
          <cell r="J61">
            <v>150000</v>
          </cell>
          <cell r="K61">
            <v>0</v>
          </cell>
        </row>
        <row r="65">
          <cell r="F65">
            <v>2261819.21</v>
          </cell>
          <cell r="G65">
            <v>0</v>
          </cell>
          <cell r="H65">
            <v>0</v>
          </cell>
          <cell r="I65">
            <v>0</v>
          </cell>
          <cell r="J65">
            <v>2261819.21</v>
          </cell>
          <cell r="K65">
            <v>0</v>
          </cell>
        </row>
        <row r="70">
          <cell r="F70">
            <v>18364765.359999999</v>
          </cell>
          <cell r="G70">
            <v>0</v>
          </cell>
          <cell r="H70">
            <v>0</v>
          </cell>
          <cell r="I70">
            <v>0</v>
          </cell>
          <cell r="J70">
            <v>18364765.359999999</v>
          </cell>
          <cell r="K70">
            <v>0</v>
          </cell>
        </row>
        <row r="76">
          <cell r="F76">
            <v>66163717.019999996</v>
          </cell>
          <cell r="G76">
            <v>0</v>
          </cell>
          <cell r="H76">
            <v>-149790.07999999999</v>
          </cell>
          <cell r="I76">
            <v>0</v>
          </cell>
          <cell r="J76">
            <v>66013926.939999998</v>
          </cell>
          <cell r="K76">
            <v>0</v>
          </cell>
        </row>
        <row r="79">
          <cell r="F79">
            <v>1793230.4200000002</v>
          </cell>
          <cell r="G79">
            <v>0</v>
          </cell>
          <cell r="H79">
            <v>0</v>
          </cell>
          <cell r="I79">
            <v>0</v>
          </cell>
          <cell r="J79">
            <v>1793230.4200000002</v>
          </cell>
          <cell r="K79">
            <v>0</v>
          </cell>
        </row>
        <row r="82">
          <cell r="F82">
            <v>637384.84</v>
          </cell>
          <cell r="G82">
            <v>0</v>
          </cell>
          <cell r="H82">
            <v>149790.07999999999</v>
          </cell>
          <cell r="I82">
            <v>0</v>
          </cell>
          <cell r="J82">
            <v>787174.91999999993</v>
          </cell>
          <cell r="K82">
            <v>0</v>
          </cell>
        </row>
        <row r="87">
          <cell r="F87">
            <v>12080.64</v>
          </cell>
          <cell r="G87">
            <v>12080.64</v>
          </cell>
          <cell r="H87">
            <v>0</v>
          </cell>
          <cell r="I87">
            <v>0</v>
          </cell>
          <cell r="J87">
            <v>12080.64</v>
          </cell>
          <cell r="K87">
            <v>12080.64</v>
          </cell>
        </row>
        <row r="96">
          <cell r="F96">
            <v>70000</v>
          </cell>
          <cell r="G96">
            <v>0</v>
          </cell>
          <cell r="H96">
            <v>0</v>
          </cell>
          <cell r="I96">
            <v>0</v>
          </cell>
          <cell r="J96">
            <v>70000</v>
          </cell>
          <cell r="K96">
            <v>0</v>
          </cell>
        </row>
        <row r="97">
          <cell r="F97">
            <v>30000</v>
          </cell>
          <cell r="G97">
            <v>0</v>
          </cell>
          <cell r="H97">
            <v>0</v>
          </cell>
          <cell r="I97">
            <v>0</v>
          </cell>
          <cell r="J97">
            <v>30000</v>
          </cell>
          <cell r="K97">
            <v>0</v>
          </cell>
        </row>
        <row r="104">
          <cell r="F104">
            <v>50000</v>
          </cell>
          <cell r="G104">
            <v>0</v>
          </cell>
          <cell r="H104">
            <v>0</v>
          </cell>
          <cell r="I104">
            <v>0</v>
          </cell>
          <cell r="J104">
            <v>50000</v>
          </cell>
          <cell r="K104">
            <v>0</v>
          </cell>
        </row>
        <row r="108">
          <cell r="F108">
            <v>1244938.83</v>
          </cell>
          <cell r="G108">
            <v>0</v>
          </cell>
          <cell r="H108">
            <v>0</v>
          </cell>
          <cell r="I108">
            <v>0</v>
          </cell>
          <cell r="J108">
            <v>1244938.83</v>
          </cell>
          <cell r="K108">
            <v>0</v>
          </cell>
        </row>
        <row r="110">
          <cell r="F110">
            <v>1208042.1299999999</v>
          </cell>
          <cell r="G110">
            <v>0</v>
          </cell>
          <cell r="H110">
            <v>0</v>
          </cell>
          <cell r="I110">
            <v>0</v>
          </cell>
          <cell r="J110">
            <v>1208042.1299999999</v>
          </cell>
          <cell r="K110">
            <v>0</v>
          </cell>
        </row>
        <row r="127">
          <cell r="F127">
            <v>3000000</v>
          </cell>
          <cell r="G127">
            <v>0</v>
          </cell>
          <cell r="H127">
            <v>0</v>
          </cell>
          <cell r="I127">
            <v>0</v>
          </cell>
          <cell r="J127">
            <v>3000000</v>
          </cell>
          <cell r="K127">
            <v>0</v>
          </cell>
        </row>
        <row r="135">
          <cell r="F135">
            <v>400000</v>
          </cell>
          <cell r="G135">
            <v>0</v>
          </cell>
          <cell r="H135">
            <v>0</v>
          </cell>
          <cell r="I135">
            <v>0</v>
          </cell>
          <cell r="J135">
            <v>400000</v>
          </cell>
          <cell r="K135">
            <v>0</v>
          </cell>
        </row>
        <row r="140">
          <cell r="F140">
            <v>200000</v>
          </cell>
          <cell r="G140">
            <v>0</v>
          </cell>
          <cell r="H140">
            <v>0</v>
          </cell>
          <cell r="I140">
            <v>0</v>
          </cell>
          <cell r="J140">
            <v>200000</v>
          </cell>
          <cell r="K140">
            <v>0</v>
          </cell>
        </row>
        <row r="144">
          <cell r="F144">
            <v>600000</v>
          </cell>
          <cell r="G144">
            <v>0</v>
          </cell>
          <cell r="H144">
            <v>0</v>
          </cell>
          <cell r="I144">
            <v>0</v>
          </cell>
          <cell r="J144">
            <v>600000</v>
          </cell>
          <cell r="K144">
            <v>0</v>
          </cell>
        </row>
        <row r="150">
          <cell r="F150">
            <v>4590000</v>
          </cell>
          <cell r="G150">
            <v>0</v>
          </cell>
          <cell r="H150">
            <v>-31200</v>
          </cell>
          <cell r="I150">
            <v>0</v>
          </cell>
          <cell r="J150">
            <v>4558800</v>
          </cell>
          <cell r="K150">
            <v>0</v>
          </cell>
        </row>
        <row r="151">
          <cell r="F151">
            <v>0</v>
          </cell>
          <cell r="G151">
            <v>0</v>
          </cell>
          <cell r="H151">
            <v>31200</v>
          </cell>
          <cell r="I151">
            <v>0</v>
          </cell>
          <cell r="J151">
            <v>31200</v>
          </cell>
          <cell r="K151">
            <v>0</v>
          </cell>
        </row>
        <row r="154">
          <cell r="F154">
            <v>1200000</v>
          </cell>
          <cell r="G154">
            <v>0</v>
          </cell>
          <cell r="H154">
            <v>0</v>
          </cell>
          <cell r="I154">
            <v>0</v>
          </cell>
          <cell r="J154">
            <v>1200000</v>
          </cell>
          <cell r="K154">
            <v>0</v>
          </cell>
        </row>
        <row r="155">
          <cell r="F155">
            <v>314000</v>
          </cell>
          <cell r="G155">
            <v>0</v>
          </cell>
          <cell r="H155">
            <v>0</v>
          </cell>
          <cell r="I155">
            <v>0</v>
          </cell>
          <cell r="J155">
            <v>314000</v>
          </cell>
          <cell r="K155">
            <v>0</v>
          </cell>
        </row>
        <row r="156">
          <cell r="F156">
            <v>1000</v>
          </cell>
          <cell r="G156">
            <v>0</v>
          </cell>
          <cell r="H156">
            <v>0</v>
          </cell>
          <cell r="I156">
            <v>0</v>
          </cell>
          <cell r="J156">
            <v>1000</v>
          </cell>
          <cell r="K156">
            <v>0</v>
          </cell>
        </row>
        <row r="160">
          <cell r="F160">
            <v>2256143</v>
          </cell>
          <cell r="G160">
            <v>0</v>
          </cell>
          <cell r="H160">
            <v>0</v>
          </cell>
          <cell r="I160">
            <v>0</v>
          </cell>
          <cell r="J160">
            <v>2256143</v>
          </cell>
          <cell r="K160">
            <v>0</v>
          </cell>
        </row>
        <row r="163">
          <cell r="F163">
            <v>250401.14</v>
          </cell>
          <cell r="G163">
            <v>0</v>
          </cell>
          <cell r="H163">
            <v>0</v>
          </cell>
          <cell r="I163">
            <v>0</v>
          </cell>
          <cell r="J163">
            <v>250401.14</v>
          </cell>
          <cell r="K163">
            <v>0</v>
          </cell>
        </row>
        <row r="166">
          <cell r="F166">
            <v>274000</v>
          </cell>
          <cell r="G166">
            <v>0</v>
          </cell>
          <cell r="H166">
            <v>0</v>
          </cell>
          <cell r="I166">
            <v>0</v>
          </cell>
          <cell r="J166">
            <v>274000</v>
          </cell>
          <cell r="K166">
            <v>0</v>
          </cell>
        </row>
        <row r="169">
          <cell r="F169">
            <v>1504500</v>
          </cell>
          <cell r="G169">
            <v>0</v>
          </cell>
          <cell r="H169">
            <v>0</v>
          </cell>
          <cell r="I169">
            <v>0</v>
          </cell>
          <cell r="J169">
            <v>1504500</v>
          </cell>
          <cell r="K169">
            <v>0</v>
          </cell>
        </row>
        <row r="177">
          <cell r="F177">
            <v>2263232.84</v>
          </cell>
          <cell r="G177">
            <v>0</v>
          </cell>
          <cell r="H177">
            <v>0</v>
          </cell>
          <cell r="I177">
            <v>0</v>
          </cell>
          <cell r="J177">
            <v>2263232.84</v>
          </cell>
          <cell r="K177">
            <v>0</v>
          </cell>
        </row>
        <row r="178">
          <cell r="F178">
            <v>19400</v>
          </cell>
          <cell r="G178">
            <v>0</v>
          </cell>
          <cell r="H178">
            <v>0</v>
          </cell>
          <cell r="I178">
            <v>0</v>
          </cell>
          <cell r="J178">
            <v>19400</v>
          </cell>
          <cell r="K178">
            <v>0</v>
          </cell>
        </row>
        <row r="184">
          <cell r="F184">
            <v>174000</v>
          </cell>
          <cell r="G184">
            <v>0</v>
          </cell>
          <cell r="H184">
            <v>0</v>
          </cell>
          <cell r="I184">
            <v>0</v>
          </cell>
          <cell r="J184">
            <v>174000</v>
          </cell>
          <cell r="K184">
            <v>0</v>
          </cell>
        </row>
        <row r="191">
          <cell r="F191">
            <v>6000</v>
          </cell>
          <cell r="G191">
            <v>6000</v>
          </cell>
          <cell r="H191">
            <v>0</v>
          </cell>
          <cell r="I191">
            <v>0</v>
          </cell>
          <cell r="J191">
            <v>6000</v>
          </cell>
          <cell r="K191">
            <v>6000</v>
          </cell>
        </row>
        <row r="193">
          <cell r="F193">
            <v>476075.01000000007</v>
          </cell>
          <cell r="G193">
            <v>476075.01000000007</v>
          </cell>
          <cell r="H193">
            <v>0</v>
          </cell>
          <cell r="I193">
            <v>0</v>
          </cell>
          <cell r="J193">
            <v>476075.01000000007</v>
          </cell>
          <cell r="K193">
            <v>476075.01000000007</v>
          </cell>
        </row>
        <row r="194">
          <cell r="F194">
            <v>175258.99000000002</v>
          </cell>
          <cell r="G194">
            <v>175258.99000000002</v>
          </cell>
          <cell r="H194">
            <v>0</v>
          </cell>
          <cell r="I194">
            <v>0</v>
          </cell>
          <cell r="J194">
            <v>175258.99000000002</v>
          </cell>
          <cell r="K194">
            <v>175258.99000000002</v>
          </cell>
        </row>
        <row r="200">
          <cell r="F200">
            <v>8212392.9000000004</v>
          </cell>
          <cell r="G200">
            <v>0</v>
          </cell>
          <cell r="H200">
            <v>13532819.01</v>
          </cell>
          <cell r="I200">
            <v>0</v>
          </cell>
          <cell r="J200">
            <v>21745211.91</v>
          </cell>
          <cell r="K200">
            <v>0</v>
          </cell>
        </row>
        <row r="202">
          <cell r="F202">
            <v>508058.8</v>
          </cell>
          <cell r="G202">
            <v>0</v>
          </cell>
          <cell r="H202">
            <v>0</v>
          </cell>
          <cell r="I202">
            <v>0</v>
          </cell>
          <cell r="J202">
            <v>508058.8</v>
          </cell>
          <cell r="K202">
            <v>0</v>
          </cell>
        </row>
        <row r="204">
          <cell r="F204">
            <v>1486348</v>
          </cell>
          <cell r="G204">
            <v>0</v>
          </cell>
          <cell r="H204">
            <v>0</v>
          </cell>
          <cell r="I204">
            <v>0</v>
          </cell>
          <cell r="J204">
            <v>1486348</v>
          </cell>
          <cell r="K204">
            <v>0</v>
          </cell>
        </row>
        <row r="207">
          <cell r="F207">
            <v>750000</v>
          </cell>
          <cell r="G207">
            <v>0</v>
          </cell>
          <cell r="H207">
            <v>0</v>
          </cell>
          <cell r="I207">
            <v>0</v>
          </cell>
          <cell r="J207">
            <v>750000</v>
          </cell>
          <cell r="K207">
            <v>0</v>
          </cell>
        </row>
        <row r="211">
          <cell r="F211">
            <v>37673312.649999999</v>
          </cell>
          <cell r="G211">
            <v>0</v>
          </cell>
          <cell r="H211">
            <v>478485</v>
          </cell>
          <cell r="I211">
            <v>0</v>
          </cell>
          <cell r="J211">
            <v>38151797.649999999</v>
          </cell>
          <cell r="K211">
            <v>0</v>
          </cell>
        </row>
        <row r="213">
          <cell r="F213">
            <v>580560.02</v>
          </cell>
          <cell r="G213">
            <v>0</v>
          </cell>
          <cell r="H213">
            <v>0</v>
          </cell>
          <cell r="I213">
            <v>0</v>
          </cell>
          <cell r="J213">
            <v>580560.02</v>
          </cell>
          <cell r="K213">
            <v>0</v>
          </cell>
        </row>
        <row r="215">
          <cell r="F215">
            <v>4453547.4400000004</v>
          </cell>
          <cell r="G215">
            <v>0</v>
          </cell>
          <cell r="H215">
            <v>0</v>
          </cell>
          <cell r="I215">
            <v>0</v>
          </cell>
          <cell r="J215">
            <v>4453547.4400000004</v>
          </cell>
          <cell r="K215">
            <v>0</v>
          </cell>
        </row>
        <row r="217">
          <cell r="F217">
            <v>5845917.4900000002</v>
          </cell>
          <cell r="G217">
            <v>0</v>
          </cell>
          <cell r="H217">
            <v>79178</v>
          </cell>
          <cell r="I217">
            <v>0</v>
          </cell>
          <cell r="J217">
            <v>5925095.4900000002</v>
          </cell>
          <cell r="K217">
            <v>0</v>
          </cell>
        </row>
        <row r="219">
          <cell r="F219">
            <v>510000</v>
          </cell>
          <cell r="G219">
            <v>0</v>
          </cell>
          <cell r="H219">
            <v>0</v>
          </cell>
          <cell r="I219">
            <v>0</v>
          </cell>
          <cell r="J219">
            <v>510000</v>
          </cell>
          <cell r="K219">
            <v>0</v>
          </cell>
        </row>
        <row r="221">
          <cell r="F221">
            <v>0</v>
          </cell>
          <cell r="G221">
            <v>0</v>
          </cell>
          <cell r="H221">
            <v>4800000</v>
          </cell>
          <cell r="I221">
            <v>0</v>
          </cell>
          <cell r="J221">
            <v>4800000</v>
          </cell>
          <cell r="K221">
            <v>0</v>
          </cell>
        </row>
        <row r="223">
          <cell r="F223">
            <v>500000</v>
          </cell>
          <cell r="G223">
            <v>0</v>
          </cell>
          <cell r="H223">
            <v>0</v>
          </cell>
          <cell r="I223">
            <v>0</v>
          </cell>
          <cell r="J223">
            <v>500000</v>
          </cell>
          <cell r="K223">
            <v>0</v>
          </cell>
        </row>
        <row r="231">
          <cell r="F231">
            <v>4267994.96</v>
          </cell>
          <cell r="G231">
            <v>4267994.96</v>
          </cell>
          <cell r="H231">
            <v>0</v>
          </cell>
          <cell r="I231">
            <v>0</v>
          </cell>
          <cell r="J231">
            <v>4267994.96</v>
          </cell>
          <cell r="K231">
            <v>4267994.96</v>
          </cell>
        </row>
        <row r="232">
          <cell r="F232">
            <v>99480.04</v>
          </cell>
          <cell r="G232">
            <v>99480.04</v>
          </cell>
          <cell r="H232">
            <v>0</v>
          </cell>
          <cell r="I232">
            <v>0</v>
          </cell>
          <cell r="J232">
            <v>99480.04</v>
          </cell>
          <cell r="K232">
            <v>99480.04</v>
          </cell>
        </row>
        <row r="240">
          <cell r="F240">
            <v>200000</v>
          </cell>
          <cell r="G240">
            <v>0</v>
          </cell>
          <cell r="H240">
            <v>0</v>
          </cell>
          <cell r="I240">
            <v>0</v>
          </cell>
          <cell r="J240">
            <v>200000</v>
          </cell>
          <cell r="K240">
            <v>0</v>
          </cell>
        </row>
        <row r="242">
          <cell r="F242">
            <v>7705185.6799999997</v>
          </cell>
          <cell r="G242">
            <v>0</v>
          </cell>
          <cell r="H242">
            <v>-478485</v>
          </cell>
          <cell r="I242">
            <v>0</v>
          </cell>
          <cell r="J242">
            <v>7226700.6799999997</v>
          </cell>
          <cell r="K242">
            <v>0</v>
          </cell>
        </row>
        <row r="243">
          <cell r="F243">
            <v>408836</v>
          </cell>
          <cell r="G243">
            <v>0</v>
          </cell>
          <cell r="H243">
            <v>-79178</v>
          </cell>
          <cell r="I243">
            <v>0</v>
          </cell>
          <cell r="J243">
            <v>329658</v>
          </cell>
          <cell r="K243">
            <v>0</v>
          </cell>
        </row>
        <row r="250">
          <cell r="F250">
            <v>600000</v>
          </cell>
          <cell r="G250">
            <v>0</v>
          </cell>
          <cell r="H250">
            <v>0</v>
          </cell>
          <cell r="I250">
            <v>0</v>
          </cell>
          <cell r="J250">
            <v>600000</v>
          </cell>
          <cell r="K250">
            <v>0</v>
          </cell>
        </row>
        <row r="253">
          <cell r="F253">
            <v>1765000</v>
          </cell>
          <cell r="G253">
            <v>0</v>
          </cell>
          <cell r="H253">
            <v>0</v>
          </cell>
          <cell r="I253">
            <v>0</v>
          </cell>
          <cell r="J253">
            <v>1765000</v>
          </cell>
          <cell r="K253">
            <v>0</v>
          </cell>
        </row>
        <row r="258">
          <cell r="F258">
            <v>104400</v>
          </cell>
          <cell r="G258">
            <v>0</v>
          </cell>
          <cell r="H258">
            <v>0</v>
          </cell>
          <cell r="I258">
            <v>0</v>
          </cell>
          <cell r="J258">
            <v>104400</v>
          </cell>
          <cell r="K258">
            <v>0</v>
          </cell>
        </row>
        <row r="260">
          <cell r="F260">
            <v>50000</v>
          </cell>
          <cell r="G260">
            <v>0</v>
          </cell>
          <cell r="H260">
            <v>0</v>
          </cell>
          <cell r="I260">
            <v>0</v>
          </cell>
          <cell r="J260">
            <v>50000</v>
          </cell>
          <cell r="K260">
            <v>0</v>
          </cell>
        </row>
        <row r="265">
          <cell r="F265">
            <v>10000</v>
          </cell>
          <cell r="G265">
            <v>0</v>
          </cell>
          <cell r="H265">
            <v>0</v>
          </cell>
          <cell r="I265">
            <v>0</v>
          </cell>
          <cell r="J265">
            <v>10000</v>
          </cell>
          <cell r="K265">
            <v>0</v>
          </cell>
        </row>
        <row r="267">
          <cell r="F267">
            <v>40000</v>
          </cell>
          <cell r="G267">
            <v>0</v>
          </cell>
          <cell r="H267">
            <v>0</v>
          </cell>
          <cell r="I267">
            <v>0</v>
          </cell>
          <cell r="J267">
            <v>40000</v>
          </cell>
          <cell r="K267">
            <v>0</v>
          </cell>
        </row>
        <row r="270">
          <cell r="F270">
            <v>10000</v>
          </cell>
          <cell r="G270">
            <v>0</v>
          </cell>
          <cell r="H270">
            <v>0</v>
          </cell>
          <cell r="I270">
            <v>0</v>
          </cell>
          <cell r="J270">
            <v>10000</v>
          </cell>
          <cell r="K270">
            <v>0</v>
          </cell>
        </row>
        <row r="280">
          <cell r="F280">
            <v>10185750</v>
          </cell>
          <cell r="G280">
            <v>10185750</v>
          </cell>
          <cell r="H280">
            <v>0</v>
          </cell>
          <cell r="I280">
            <v>0</v>
          </cell>
          <cell r="J280">
            <v>10185750</v>
          </cell>
          <cell r="K280">
            <v>10185750</v>
          </cell>
        </row>
        <row r="282">
          <cell r="F282">
            <v>18200</v>
          </cell>
          <cell r="G282">
            <v>18200</v>
          </cell>
          <cell r="H282">
            <v>0</v>
          </cell>
          <cell r="I282">
            <v>0</v>
          </cell>
          <cell r="J282">
            <v>18200</v>
          </cell>
          <cell r="K282">
            <v>18200</v>
          </cell>
        </row>
        <row r="294">
          <cell r="F294">
            <v>533704.39</v>
          </cell>
          <cell r="G294">
            <v>533704.39</v>
          </cell>
          <cell r="H294">
            <v>0</v>
          </cell>
          <cell r="I294">
            <v>0</v>
          </cell>
          <cell r="J294">
            <v>533704.39</v>
          </cell>
          <cell r="K294">
            <v>533704.39</v>
          </cell>
        </row>
        <row r="299">
          <cell r="F299">
            <v>18366410</v>
          </cell>
          <cell r="G299">
            <v>0</v>
          </cell>
          <cell r="H299">
            <v>0</v>
          </cell>
          <cell r="I299">
            <v>0</v>
          </cell>
          <cell r="J299">
            <v>18366410</v>
          </cell>
          <cell r="K299">
            <v>0</v>
          </cell>
        </row>
        <row r="302">
          <cell r="F302">
            <v>344319.66</v>
          </cell>
          <cell r="G302">
            <v>344319.66</v>
          </cell>
          <cell r="H302">
            <v>19465.34</v>
          </cell>
          <cell r="I302">
            <v>19465.34</v>
          </cell>
          <cell r="J302">
            <v>363785</v>
          </cell>
          <cell r="K302">
            <v>363785</v>
          </cell>
        </row>
        <row r="325">
          <cell r="F325">
            <v>0</v>
          </cell>
          <cell r="G325">
            <v>0</v>
          </cell>
          <cell r="H325">
            <v>35939103.560000002</v>
          </cell>
          <cell r="I325">
            <v>35939103.560000002</v>
          </cell>
          <cell r="J325">
            <v>35939103.560000002</v>
          </cell>
          <cell r="K325">
            <v>35939103.560000002</v>
          </cell>
        </row>
        <row r="327">
          <cell r="F327">
            <v>15928640.5</v>
          </cell>
          <cell r="G327">
            <v>15928640.5</v>
          </cell>
          <cell r="H327">
            <v>0</v>
          </cell>
          <cell r="I327">
            <v>0</v>
          </cell>
          <cell r="J327">
            <v>15928640.5</v>
          </cell>
          <cell r="K327">
            <v>15928640.5</v>
          </cell>
        </row>
        <row r="331">
          <cell r="F331">
            <v>105075000</v>
          </cell>
          <cell r="G331">
            <v>0</v>
          </cell>
          <cell r="H331">
            <v>-5183000</v>
          </cell>
          <cell r="I331">
            <v>0</v>
          </cell>
          <cell r="J331">
            <v>99892000</v>
          </cell>
          <cell r="K331">
            <v>0</v>
          </cell>
        </row>
        <row r="333">
          <cell r="F333">
            <v>20962455.199999999</v>
          </cell>
          <cell r="G333">
            <v>0</v>
          </cell>
          <cell r="H333">
            <v>-9976112.7400000002</v>
          </cell>
          <cell r="I333">
            <v>0</v>
          </cell>
          <cell r="J333">
            <v>10986342.459999999</v>
          </cell>
          <cell r="K333">
            <v>0</v>
          </cell>
        </row>
        <row r="335">
          <cell r="F335">
            <v>0</v>
          </cell>
          <cell r="G335">
            <v>0</v>
          </cell>
          <cell r="H335">
            <v>24000</v>
          </cell>
          <cell r="I335">
            <v>0</v>
          </cell>
          <cell r="J335">
            <v>24000</v>
          </cell>
          <cell r="K335">
            <v>0</v>
          </cell>
        </row>
        <row r="336">
          <cell r="F336">
            <v>9461753.4800000004</v>
          </cell>
          <cell r="G336">
            <v>0</v>
          </cell>
          <cell r="H336">
            <v>0</v>
          </cell>
          <cell r="I336">
            <v>0</v>
          </cell>
          <cell r="J336">
            <v>9461753.4800000004</v>
          </cell>
          <cell r="K336">
            <v>0</v>
          </cell>
        </row>
        <row r="340">
          <cell r="F340">
            <v>0</v>
          </cell>
          <cell r="G340">
            <v>0</v>
          </cell>
          <cell r="H340">
            <v>9976112.7400000002</v>
          </cell>
          <cell r="I340">
            <v>0</v>
          </cell>
          <cell r="J340">
            <v>9976112.7400000002</v>
          </cell>
          <cell r="K340">
            <v>0</v>
          </cell>
        </row>
        <row r="342">
          <cell r="F342">
            <v>838349.5</v>
          </cell>
          <cell r="G342">
            <v>0</v>
          </cell>
          <cell r="H342">
            <v>0</v>
          </cell>
          <cell r="I342">
            <v>0</v>
          </cell>
          <cell r="J342">
            <v>838349.5</v>
          </cell>
          <cell r="K342">
            <v>0</v>
          </cell>
        </row>
        <row r="346">
          <cell r="F346">
            <v>3845000</v>
          </cell>
          <cell r="G346">
            <v>0</v>
          </cell>
          <cell r="H346">
            <v>0</v>
          </cell>
          <cell r="I346">
            <v>0</v>
          </cell>
          <cell r="J346">
            <v>3845000</v>
          </cell>
          <cell r="K346">
            <v>0</v>
          </cell>
        </row>
        <row r="350">
          <cell r="F350">
            <v>0</v>
          </cell>
          <cell r="G350">
            <v>0</v>
          </cell>
          <cell r="H350">
            <v>76309</v>
          </cell>
          <cell r="I350">
            <v>0</v>
          </cell>
          <cell r="J350">
            <v>76309</v>
          </cell>
          <cell r="K350">
            <v>0</v>
          </cell>
        </row>
        <row r="356">
          <cell r="F356">
            <v>9449.9</v>
          </cell>
          <cell r="G356">
            <v>9449.9</v>
          </cell>
          <cell r="H356">
            <v>0</v>
          </cell>
          <cell r="I356">
            <v>0</v>
          </cell>
          <cell r="J356">
            <v>9449.9</v>
          </cell>
          <cell r="K356">
            <v>9449.9</v>
          </cell>
        </row>
        <row r="358">
          <cell r="F358">
            <v>5385.11</v>
          </cell>
          <cell r="G358">
            <v>0</v>
          </cell>
          <cell r="H358">
            <v>0</v>
          </cell>
          <cell r="I358">
            <v>0</v>
          </cell>
          <cell r="J358">
            <v>5385.11</v>
          </cell>
          <cell r="K358">
            <v>0</v>
          </cell>
        </row>
        <row r="362">
          <cell r="F362">
            <v>750000</v>
          </cell>
          <cell r="G362">
            <v>0</v>
          </cell>
          <cell r="H362">
            <v>0</v>
          </cell>
          <cell r="I362">
            <v>0</v>
          </cell>
          <cell r="J362">
            <v>750000</v>
          </cell>
          <cell r="K362">
            <v>0</v>
          </cell>
        </row>
        <row r="366">
          <cell r="F366">
            <v>21132217.539999999</v>
          </cell>
          <cell r="G366">
            <v>0</v>
          </cell>
          <cell r="H366">
            <v>0</v>
          </cell>
          <cell r="I366">
            <v>0</v>
          </cell>
          <cell r="J366">
            <v>21132217.539999999</v>
          </cell>
          <cell r="K366">
            <v>0</v>
          </cell>
        </row>
        <row r="368">
          <cell r="F368">
            <v>307921.68</v>
          </cell>
          <cell r="G368">
            <v>0</v>
          </cell>
          <cell r="H368">
            <v>0</v>
          </cell>
          <cell r="I368">
            <v>0</v>
          </cell>
          <cell r="J368">
            <v>307921.68</v>
          </cell>
          <cell r="K368">
            <v>0</v>
          </cell>
        </row>
        <row r="370">
          <cell r="F370">
            <v>1366652.15</v>
          </cell>
          <cell r="G370">
            <v>0</v>
          </cell>
          <cell r="H370">
            <v>0</v>
          </cell>
          <cell r="I370">
            <v>0</v>
          </cell>
          <cell r="J370">
            <v>1366652.15</v>
          </cell>
          <cell r="K370">
            <v>0</v>
          </cell>
        </row>
        <row r="372">
          <cell r="F372">
            <v>1317785.7</v>
          </cell>
          <cell r="G372">
            <v>0</v>
          </cell>
          <cell r="H372">
            <v>0</v>
          </cell>
          <cell r="I372">
            <v>0</v>
          </cell>
          <cell r="J372">
            <v>1317785.7</v>
          </cell>
          <cell r="K372">
            <v>0</v>
          </cell>
        </row>
        <row r="374">
          <cell r="F374">
            <v>71000</v>
          </cell>
          <cell r="G374">
            <v>0</v>
          </cell>
          <cell r="H374">
            <v>0</v>
          </cell>
          <cell r="I374">
            <v>0</v>
          </cell>
          <cell r="J374">
            <v>71000</v>
          </cell>
          <cell r="K374">
            <v>0</v>
          </cell>
        </row>
        <row r="386">
          <cell r="F386">
            <v>100100</v>
          </cell>
          <cell r="G386">
            <v>100100</v>
          </cell>
          <cell r="H386">
            <v>0</v>
          </cell>
          <cell r="I386">
            <v>0</v>
          </cell>
          <cell r="J386">
            <v>100100</v>
          </cell>
          <cell r="K386">
            <v>100100</v>
          </cell>
        </row>
        <row r="391">
          <cell r="F391">
            <v>60000</v>
          </cell>
          <cell r="G391">
            <v>0</v>
          </cell>
          <cell r="H391">
            <v>0</v>
          </cell>
          <cell r="I391">
            <v>0</v>
          </cell>
          <cell r="J391">
            <v>60000</v>
          </cell>
          <cell r="K391">
            <v>0</v>
          </cell>
        </row>
        <row r="399">
          <cell r="F399">
            <v>198000</v>
          </cell>
          <cell r="G399">
            <v>0</v>
          </cell>
          <cell r="H399">
            <v>0</v>
          </cell>
          <cell r="I399">
            <v>0</v>
          </cell>
          <cell r="J399">
            <v>198000</v>
          </cell>
          <cell r="K399">
            <v>0</v>
          </cell>
        </row>
        <row r="403">
          <cell r="F403">
            <v>100000</v>
          </cell>
          <cell r="G403">
            <v>0</v>
          </cell>
          <cell r="H403">
            <v>0</v>
          </cell>
          <cell r="I403">
            <v>0</v>
          </cell>
          <cell r="J403">
            <v>100000</v>
          </cell>
          <cell r="K403">
            <v>0</v>
          </cell>
        </row>
        <row r="408">
          <cell r="F408">
            <v>2859996.29</v>
          </cell>
          <cell r="G408">
            <v>0</v>
          </cell>
          <cell r="H408">
            <v>0</v>
          </cell>
          <cell r="I408">
            <v>0</v>
          </cell>
          <cell r="J408">
            <v>2859996.29</v>
          </cell>
          <cell r="K408">
            <v>0</v>
          </cell>
        </row>
        <row r="411">
          <cell r="F411">
            <v>570728</v>
          </cell>
          <cell r="G411">
            <v>0</v>
          </cell>
          <cell r="H411">
            <v>0</v>
          </cell>
          <cell r="I411">
            <v>0</v>
          </cell>
          <cell r="J411">
            <v>570728</v>
          </cell>
          <cell r="K411">
            <v>0</v>
          </cell>
        </row>
        <row r="415">
          <cell r="F415">
            <v>19310769.030000001</v>
          </cell>
          <cell r="G415">
            <v>0</v>
          </cell>
          <cell r="H415">
            <v>0</v>
          </cell>
          <cell r="I415">
            <v>0</v>
          </cell>
          <cell r="J415">
            <v>19310769.030000001</v>
          </cell>
          <cell r="K415">
            <v>0</v>
          </cell>
        </row>
        <row r="416">
          <cell r="F416">
            <v>2589169.84</v>
          </cell>
          <cell r="G416">
            <v>0</v>
          </cell>
          <cell r="H416">
            <v>0</v>
          </cell>
          <cell r="I416">
            <v>0</v>
          </cell>
          <cell r="J416">
            <v>2589169.84</v>
          </cell>
          <cell r="K416">
            <v>0</v>
          </cell>
        </row>
        <row r="417">
          <cell r="F417">
            <v>14008.16</v>
          </cell>
          <cell r="G417">
            <v>0</v>
          </cell>
          <cell r="H417">
            <v>0</v>
          </cell>
          <cell r="I417">
            <v>0</v>
          </cell>
          <cell r="J417">
            <v>14008.16</v>
          </cell>
          <cell r="K417">
            <v>0</v>
          </cell>
        </row>
        <row r="428">
          <cell r="F428">
            <v>43813</v>
          </cell>
          <cell r="G428">
            <v>43813</v>
          </cell>
          <cell r="H428">
            <v>0</v>
          </cell>
          <cell r="I428">
            <v>0</v>
          </cell>
          <cell r="J428">
            <v>43813</v>
          </cell>
          <cell r="K428">
            <v>43813</v>
          </cell>
        </row>
        <row r="432">
          <cell r="F432">
            <v>1436685</v>
          </cell>
          <cell r="G432">
            <v>0</v>
          </cell>
          <cell r="H432">
            <v>0</v>
          </cell>
          <cell r="I432">
            <v>0</v>
          </cell>
          <cell r="J432">
            <v>1436685</v>
          </cell>
          <cell r="K432">
            <v>0</v>
          </cell>
        </row>
        <row r="434">
          <cell r="F434">
            <v>2372315</v>
          </cell>
          <cell r="G434">
            <v>0</v>
          </cell>
          <cell r="H434">
            <v>0</v>
          </cell>
          <cell r="I434">
            <v>0</v>
          </cell>
          <cell r="J434">
            <v>2372315</v>
          </cell>
          <cell r="K434">
            <v>0</v>
          </cell>
        </row>
        <row r="441">
          <cell r="F441">
            <v>11982778.050000001</v>
          </cell>
          <cell r="G441">
            <v>11982778.050000001</v>
          </cell>
          <cell r="H441">
            <v>0</v>
          </cell>
          <cell r="J441">
            <v>11982778.050000001</v>
          </cell>
          <cell r="K441">
            <v>11982778.050000001</v>
          </cell>
        </row>
        <row r="443">
          <cell r="F443">
            <v>1941739.17</v>
          </cell>
          <cell r="G443">
            <v>0</v>
          </cell>
          <cell r="H443">
            <v>0</v>
          </cell>
          <cell r="I443">
            <v>0</v>
          </cell>
          <cell r="J443">
            <v>1941739.17</v>
          </cell>
          <cell r="K443">
            <v>0</v>
          </cell>
        </row>
        <row r="445">
          <cell r="F445">
            <v>1000000</v>
          </cell>
          <cell r="G445">
            <v>0</v>
          </cell>
          <cell r="H445">
            <v>206691</v>
          </cell>
          <cell r="I445">
            <v>0</v>
          </cell>
          <cell r="J445">
            <v>1206691</v>
          </cell>
          <cell r="K445">
            <v>0</v>
          </cell>
        </row>
        <row r="447">
          <cell r="F447">
            <v>18186775.819999997</v>
          </cell>
          <cell r="G447">
            <v>0</v>
          </cell>
          <cell r="H447">
            <v>0</v>
          </cell>
          <cell r="I447">
            <v>0</v>
          </cell>
          <cell r="J447">
            <v>18186775.819999997</v>
          </cell>
          <cell r="K447">
            <v>0</v>
          </cell>
        </row>
        <row r="450">
          <cell r="F450">
            <v>4300000</v>
          </cell>
          <cell r="G450">
            <v>0</v>
          </cell>
          <cell r="H450">
            <v>0</v>
          </cell>
          <cell r="I450">
            <v>0</v>
          </cell>
          <cell r="J450">
            <v>4300000</v>
          </cell>
          <cell r="K450">
            <v>0</v>
          </cell>
        </row>
        <row r="458">
          <cell r="F458">
            <v>22500</v>
          </cell>
          <cell r="G458">
            <v>0</v>
          </cell>
          <cell r="H458">
            <v>0</v>
          </cell>
          <cell r="I458">
            <v>0</v>
          </cell>
          <cell r="J458">
            <v>22500</v>
          </cell>
          <cell r="K458">
            <v>0</v>
          </cell>
        </row>
        <row r="460">
          <cell r="F460">
            <v>200000</v>
          </cell>
          <cell r="G460">
            <v>0</v>
          </cell>
          <cell r="H460">
            <v>0</v>
          </cell>
          <cell r="I460">
            <v>0</v>
          </cell>
          <cell r="J460">
            <v>200000</v>
          </cell>
          <cell r="K460">
            <v>0</v>
          </cell>
        </row>
        <row r="465">
          <cell r="F465">
            <v>5000000</v>
          </cell>
          <cell r="G465">
            <v>0</v>
          </cell>
          <cell r="H465">
            <v>0</v>
          </cell>
          <cell r="I465">
            <v>0</v>
          </cell>
          <cell r="J465">
            <v>5000000</v>
          </cell>
          <cell r="K465">
            <v>0</v>
          </cell>
        </row>
        <row r="469">
          <cell r="F469">
            <v>2138960.5499999998</v>
          </cell>
          <cell r="G469">
            <v>0</v>
          </cell>
          <cell r="H469">
            <v>364000</v>
          </cell>
          <cell r="I469">
            <v>0</v>
          </cell>
          <cell r="J469">
            <v>2502960.5499999998</v>
          </cell>
          <cell r="K469">
            <v>0</v>
          </cell>
        </row>
        <row r="472">
          <cell r="F472">
            <v>1000000</v>
          </cell>
          <cell r="G472">
            <v>0</v>
          </cell>
          <cell r="H472">
            <v>-500000</v>
          </cell>
          <cell r="I472">
            <v>0</v>
          </cell>
          <cell r="J472">
            <v>500000</v>
          </cell>
          <cell r="K472">
            <v>0</v>
          </cell>
        </row>
        <row r="476">
          <cell r="F476">
            <v>12129000</v>
          </cell>
          <cell r="G476">
            <v>0</v>
          </cell>
          <cell r="H476">
            <v>0</v>
          </cell>
          <cell r="I476">
            <v>0</v>
          </cell>
          <cell r="J476">
            <v>12129000</v>
          </cell>
          <cell r="K476">
            <v>0</v>
          </cell>
        </row>
        <row r="489">
          <cell r="F489">
            <v>9049815</v>
          </cell>
          <cell r="G489">
            <v>0</v>
          </cell>
          <cell r="H489">
            <v>-371672.2</v>
          </cell>
          <cell r="I489">
            <v>0</v>
          </cell>
          <cell r="J489">
            <v>8678142.8000000007</v>
          </cell>
          <cell r="K489">
            <v>0</v>
          </cell>
        </row>
        <row r="491">
          <cell r="F491">
            <v>4383964</v>
          </cell>
          <cell r="G491">
            <v>0</v>
          </cell>
          <cell r="H491">
            <v>371672.2</v>
          </cell>
          <cell r="I491">
            <v>0</v>
          </cell>
          <cell r="J491">
            <v>4755636.2</v>
          </cell>
          <cell r="K491">
            <v>0</v>
          </cell>
        </row>
        <row r="493">
          <cell r="F493">
            <v>775600</v>
          </cell>
          <cell r="G493">
            <v>0</v>
          </cell>
          <cell r="H493">
            <v>0</v>
          </cell>
          <cell r="I493">
            <v>0</v>
          </cell>
          <cell r="J493">
            <v>775600</v>
          </cell>
          <cell r="K493">
            <v>0</v>
          </cell>
        </row>
        <row r="496">
          <cell r="F496">
            <v>2089050</v>
          </cell>
          <cell r="G496">
            <v>0</v>
          </cell>
          <cell r="H496">
            <v>0</v>
          </cell>
          <cell r="I496">
            <v>0</v>
          </cell>
          <cell r="J496">
            <v>2089050</v>
          </cell>
          <cell r="K496">
            <v>0</v>
          </cell>
        </row>
        <row r="502">
          <cell r="F502">
            <v>9992971</v>
          </cell>
          <cell r="G502">
            <v>0</v>
          </cell>
          <cell r="H502">
            <v>0</v>
          </cell>
          <cell r="I502">
            <v>0</v>
          </cell>
          <cell r="J502">
            <v>9992971</v>
          </cell>
          <cell r="K502">
            <v>0</v>
          </cell>
        </row>
        <row r="506">
          <cell r="F506">
            <v>0</v>
          </cell>
          <cell r="G506">
            <v>0</v>
          </cell>
          <cell r="H506">
            <v>12000</v>
          </cell>
          <cell r="I506">
            <v>0</v>
          </cell>
          <cell r="J506">
            <v>12000</v>
          </cell>
          <cell r="K506">
            <v>0</v>
          </cell>
        </row>
        <row r="511">
          <cell r="F511">
            <v>0</v>
          </cell>
          <cell r="G511">
            <v>0</v>
          </cell>
          <cell r="H511">
            <v>24000</v>
          </cell>
          <cell r="I511">
            <v>0</v>
          </cell>
          <cell r="J511">
            <v>24000</v>
          </cell>
          <cell r="K511">
            <v>0</v>
          </cell>
        </row>
        <row r="516">
          <cell r="F516">
            <v>0</v>
          </cell>
          <cell r="G516">
            <v>0</v>
          </cell>
          <cell r="H516">
            <v>3476000</v>
          </cell>
          <cell r="I516">
            <v>0</v>
          </cell>
          <cell r="J516">
            <v>3476000</v>
          </cell>
          <cell r="K516">
            <v>0</v>
          </cell>
        </row>
        <row r="523">
          <cell r="F523">
            <v>550000</v>
          </cell>
          <cell r="G523">
            <v>0</v>
          </cell>
          <cell r="H523">
            <v>0</v>
          </cell>
          <cell r="I523">
            <v>0</v>
          </cell>
          <cell r="J523">
            <v>550000</v>
          </cell>
          <cell r="K523">
            <v>0</v>
          </cell>
        </row>
        <row r="525">
          <cell r="F525">
            <v>629142</v>
          </cell>
          <cell r="G525">
            <v>0</v>
          </cell>
          <cell r="H525">
            <v>0</v>
          </cell>
          <cell r="I525">
            <v>0</v>
          </cell>
          <cell r="J525">
            <v>629142</v>
          </cell>
          <cell r="K525">
            <v>0</v>
          </cell>
        </row>
        <row r="530">
          <cell r="F530">
            <v>3043989</v>
          </cell>
          <cell r="G530">
            <v>0</v>
          </cell>
          <cell r="H530">
            <v>0</v>
          </cell>
          <cell r="I530">
            <v>0</v>
          </cell>
          <cell r="J530">
            <v>3043989</v>
          </cell>
          <cell r="K530">
            <v>0</v>
          </cell>
        </row>
        <row r="532">
          <cell r="F532">
            <v>333801.87</v>
          </cell>
          <cell r="G532">
            <v>0</v>
          </cell>
          <cell r="H532">
            <v>0</v>
          </cell>
          <cell r="I532">
            <v>0</v>
          </cell>
          <cell r="J532">
            <v>333801.87</v>
          </cell>
          <cell r="K532">
            <v>0</v>
          </cell>
        </row>
        <row r="534">
          <cell r="F534">
            <v>113103.13</v>
          </cell>
          <cell r="G534">
            <v>0</v>
          </cell>
          <cell r="H534">
            <v>0</v>
          </cell>
          <cell r="I534">
            <v>0</v>
          </cell>
          <cell r="J534">
            <v>113103.13</v>
          </cell>
          <cell r="K534">
            <v>0</v>
          </cell>
        </row>
        <row r="536">
          <cell r="F536">
            <v>1886920</v>
          </cell>
          <cell r="G536">
            <v>0</v>
          </cell>
          <cell r="H536">
            <v>0</v>
          </cell>
          <cell r="I536">
            <v>0</v>
          </cell>
          <cell r="J536">
            <v>1886920</v>
          </cell>
          <cell r="K536">
            <v>0</v>
          </cell>
        </row>
        <row r="538">
          <cell r="F538">
            <v>24000000</v>
          </cell>
          <cell r="G538">
            <v>0</v>
          </cell>
          <cell r="H538">
            <v>0</v>
          </cell>
          <cell r="I538">
            <v>0</v>
          </cell>
          <cell r="J538">
            <v>24000000</v>
          </cell>
          <cell r="K538">
            <v>0</v>
          </cell>
        </row>
        <row r="543">
          <cell r="F543">
            <v>553000</v>
          </cell>
          <cell r="G543">
            <v>0</v>
          </cell>
          <cell r="H543">
            <v>0</v>
          </cell>
          <cell r="I543">
            <v>0</v>
          </cell>
          <cell r="J543">
            <v>553000</v>
          </cell>
          <cell r="K543">
            <v>0</v>
          </cell>
        </row>
        <row r="548">
          <cell r="F548">
            <v>200000</v>
          </cell>
          <cell r="G548">
            <v>0</v>
          </cell>
          <cell r="H548">
            <v>0</v>
          </cell>
          <cell r="I548">
            <v>0</v>
          </cell>
          <cell r="J548">
            <v>200000</v>
          </cell>
          <cell r="K548">
            <v>0</v>
          </cell>
        </row>
        <row r="554">
          <cell r="F554">
            <v>3702577.06</v>
          </cell>
          <cell r="G554">
            <v>0</v>
          </cell>
          <cell r="H554">
            <v>0</v>
          </cell>
          <cell r="I554">
            <v>0</v>
          </cell>
          <cell r="J554">
            <v>3702577.06</v>
          </cell>
          <cell r="K554">
            <v>0</v>
          </cell>
        </row>
        <row r="556">
          <cell r="F556">
            <v>260000</v>
          </cell>
          <cell r="G556">
            <v>0</v>
          </cell>
          <cell r="H556">
            <v>0</v>
          </cell>
          <cell r="I556">
            <v>0</v>
          </cell>
          <cell r="J556">
            <v>260000</v>
          </cell>
          <cell r="K556">
            <v>0</v>
          </cell>
        </row>
        <row r="560">
          <cell r="F560">
            <v>322762.94</v>
          </cell>
          <cell r="G560">
            <v>0</v>
          </cell>
          <cell r="H560">
            <v>802478.65</v>
          </cell>
          <cell r="I560">
            <v>0</v>
          </cell>
          <cell r="J560">
            <v>1125241.5900000001</v>
          </cell>
          <cell r="K560">
            <v>0</v>
          </cell>
        </row>
        <row r="563">
          <cell r="F563">
            <v>1100000</v>
          </cell>
          <cell r="G563">
            <v>0</v>
          </cell>
          <cell r="H563">
            <v>0</v>
          </cell>
          <cell r="I563">
            <v>0</v>
          </cell>
          <cell r="J563">
            <v>1100000</v>
          </cell>
          <cell r="K563">
            <v>0</v>
          </cell>
        </row>
        <row r="567">
          <cell r="F567">
            <v>7931920.4100000001</v>
          </cell>
          <cell r="G567">
            <v>5052633.3</v>
          </cell>
          <cell r="H567">
            <v>568288.85</v>
          </cell>
          <cell r="I567">
            <v>362000</v>
          </cell>
          <cell r="J567">
            <v>8500209.2599999998</v>
          </cell>
          <cell r="K567">
            <v>5414633.2999999998</v>
          </cell>
        </row>
        <row r="570">
          <cell r="F570">
            <v>28486446.939999998</v>
          </cell>
          <cell r="G570">
            <v>18145866.699999999</v>
          </cell>
          <cell r="H570">
            <v>9874901.1500000004</v>
          </cell>
          <cell r="I570">
            <v>8581190</v>
          </cell>
          <cell r="J570">
            <v>38361348.089999996</v>
          </cell>
          <cell r="K570">
            <v>26727056.699999999</v>
          </cell>
        </row>
        <row r="577">
          <cell r="F577">
            <v>400000</v>
          </cell>
          <cell r="G577">
            <v>0</v>
          </cell>
          <cell r="H577">
            <v>0</v>
          </cell>
          <cell r="I577">
            <v>0</v>
          </cell>
          <cell r="J577">
            <v>400000</v>
          </cell>
          <cell r="K577">
            <v>0</v>
          </cell>
        </row>
        <row r="579">
          <cell r="F579">
            <v>23333243.600000001</v>
          </cell>
          <cell r="G579">
            <v>0</v>
          </cell>
          <cell r="H579">
            <v>0</v>
          </cell>
          <cell r="I579">
            <v>0</v>
          </cell>
          <cell r="J579">
            <v>23333243.600000001</v>
          </cell>
          <cell r="K579">
            <v>0</v>
          </cell>
        </row>
        <row r="580">
          <cell r="F580">
            <v>3054681.9</v>
          </cell>
          <cell r="G580">
            <v>0</v>
          </cell>
          <cell r="H580">
            <v>-3500</v>
          </cell>
          <cell r="I580">
            <v>0</v>
          </cell>
          <cell r="J580">
            <v>3051181.9</v>
          </cell>
          <cell r="K580">
            <v>0</v>
          </cell>
        </row>
        <row r="581">
          <cell r="F581">
            <v>1555594</v>
          </cell>
          <cell r="G581">
            <v>0</v>
          </cell>
          <cell r="H581">
            <v>0</v>
          </cell>
          <cell r="I581">
            <v>0</v>
          </cell>
          <cell r="J581">
            <v>1555594</v>
          </cell>
          <cell r="K581">
            <v>0</v>
          </cell>
        </row>
        <row r="583">
          <cell r="F583">
            <v>124846.91</v>
          </cell>
          <cell r="G583">
            <v>0</v>
          </cell>
          <cell r="H583">
            <v>3500</v>
          </cell>
          <cell r="I583">
            <v>0</v>
          </cell>
          <cell r="J583">
            <v>128346.91</v>
          </cell>
          <cell r="K583">
            <v>0</v>
          </cell>
        </row>
        <row r="590">
          <cell r="F590">
            <v>500000</v>
          </cell>
          <cell r="G590">
            <v>0</v>
          </cell>
          <cell r="H590">
            <v>0</v>
          </cell>
          <cell r="I590">
            <v>0</v>
          </cell>
          <cell r="J590">
            <v>500000</v>
          </cell>
          <cell r="K590">
            <v>0</v>
          </cell>
        </row>
        <row r="604">
          <cell r="F604">
            <v>10000000</v>
          </cell>
          <cell r="G604">
            <v>0</v>
          </cell>
          <cell r="H604">
            <v>0</v>
          </cell>
          <cell r="I604">
            <v>0</v>
          </cell>
          <cell r="J604">
            <v>10000000</v>
          </cell>
          <cell r="K604">
            <v>0</v>
          </cell>
        </row>
        <row r="606">
          <cell r="F606">
            <v>1695001</v>
          </cell>
          <cell r="G606">
            <v>1695001</v>
          </cell>
          <cell r="H606">
            <v>17987487.870000001</v>
          </cell>
          <cell r="I606">
            <v>17987487.870000001</v>
          </cell>
          <cell r="J606">
            <v>19682488.870000001</v>
          </cell>
          <cell r="K606">
            <v>19682488.870000001</v>
          </cell>
        </row>
        <row r="608">
          <cell r="F608">
            <v>413263200</v>
          </cell>
          <cell r="G608">
            <v>413263200</v>
          </cell>
          <cell r="H608">
            <v>0</v>
          </cell>
          <cell r="I608">
            <v>0</v>
          </cell>
          <cell r="J608">
            <v>413263200</v>
          </cell>
          <cell r="K608">
            <v>413263200</v>
          </cell>
        </row>
        <row r="610">
          <cell r="F610">
            <v>203223711.61000001</v>
          </cell>
          <cell r="G610">
            <v>0</v>
          </cell>
          <cell r="H610">
            <v>-28237814.550000001</v>
          </cell>
          <cell r="I610">
            <v>0</v>
          </cell>
          <cell r="J610">
            <v>174985897.06</v>
          </cell>
          <cell r="K610">
            <v>0</v>
          </cell>
        </row>
        <row r="618">
          <cell r="F618">
            <v>965911.09</v>
          </cell>
          <cell r="G618">
            <v>0</v>
          </cell>
          <cell r="H618">
            <v>10250326.68</v>
          </cell>
          <cell r="I618">
            <v>0</v>
          </cell>
          <cell r="J618">
            <v>11216237.77</v>
          </cell>
          <cell r="K618">
            <v>0</v>
          </cell>
        </row>
        <row r="621">
          <cell r="F621">
            <v>100000</v>
          </cell>
          <cell r="G621">
            <v>0</v>
          </cell>
          <cell r="H621">
            <v>0</v>
          </cell>
          <cell r="I621">
            <v>0</v>
          </cell>
          <cell r="J621">
            <v>100000</v>
          </cell>
          <cell r="K621">
            <v>0</v>
          </cell>
        </row>
        <row r="624">
          <cell r="F624">
            <v>28026800</v>
          </cell>
          <cell r="G624">
            <v>28026800</v>
          </cell>
          <cell r="H624">
            <v>0</v>
          </cell>
          <cell r="I624">
            <v>0</v>
          </cell>
          <cell r="J624">
            <v>28026800</v>
          </cell>
          <cell r="K624">
            <v>28026800</v>
          </cell>
        </row>
        <row r="628">
          <cell r="F628">
            <v>37485191.039999999</v>
          </cell>
          <cell r="G628">
            <v>0</v>
          </cell>
          <cell r="H628">
            <v>-4771956.370000001</v>
          </cell>
          <cell r="I628">
            <v>0</v>
          </cell>
          <cell r="J628">
            <v>32713234.669999998</v>
          </cell>
          <cell r="K628">
            <v>0</v>
          </cell>
        </row>
        <row r="631">
          <cell r="F631">
            <v>59126399.999999993</v>
          </cell>
          <cell r="G631">
            <v>45335600</v>
          </cell>
          <cell r="H631">
            <v>0</v>
          </cell>
          <cell r="I631">
            <v>0</v>
          </cell>
          <cell r="J631">
            <v>59126399.999999993</v>
          </cell>
          <cell r="K631">
            <v>45335600</v>
          </cell>
        </row>
        <row r="637">
          <cell r="F637">
            <v>5000000</v>
          </cell>
          <cell r="G637">
            <v>0</v>
          </cell>
          <cell r="H637">
            <v>0</v>
          </cell>
          <cell r="I637">
            <v>0</v>
          </cell>
          <cell r="J637">
            <v>5000000</v>
          </cell>
          <cell r="K637">
            <v>0</v>
          </cell>
        </row>
        <row r="641">
          <cell r="F641">
            <v>491920400</v>
          </cell>
          <cell r="G641">
            <v>491920400</v>
          </cell>
          <cell r="H641">
            <v>0</v>
          </cell>
          <cell r="I641">
            <v>0</v>
          </cell>
          <cell r="J641">
            <v>491920400</v>
          </cell>
          <cell r="K641">
            <v>491920400</v>
          </cell>
        </row>
        <row r="645">
          <cell r="F645">
            <v>13701700</v>
          </cell>
          <cell r="G645">
            <v>0</v>
          </cell>
          <cell r="H645">
            <v>0</v>
          </cell>
          <cell r="I645">
            <v>0</v>
          </cell>
          <cell r="J645">
            <v>13701700</v>
          </cell>
          <cell r="K645">
            <v>0</v>
          </cell>
        </row>
        <row r="647">
          <cell r="F647">
            <v>57381503.32</v>
          </cell>
          <cell r="G647">
            <v>0</v>
          </cell>
          <cell r="H647">
            <v>0</v>
          </cell>
          <cell r="I647">
            <v>0</v>
          </cell>
          <cell r="J647">
            <v>57381503.32</v>
          </cell>
          <cell r="K647">
            <v>0</v>
          </cell>
        </row>
        <row r="649">
          <cell r="F649">
            <v>32531483.399999999</v>
          </cell>
          <cell r="G649">
            <v>0</v>
          </cell>
          <cell r="H649">
            <v>0</v>
          </cell>
          <cell r="I649">
            <v>0</v>
          </cell>
          <cell r="J649">
            <v>32531483.399999999</v>
          </cell>
          <cell r="K649">
            <v>0</v>
          </cell>
        </row>
        <row r="651">
          <cell r="F651">
            <v>850000</v>
          </cell>
          <cell r="G651">
            <v>0</v>
          </cell>
          <cell r="H651">
            <v>0</v>
          </cell>
          <cell r="I651">
            <v>0</v>
          </cell>
          <cell r="J651">
            <v>850000</v>
          </cell>
          <cell r="K651">
            <v>0</v>
          </cell>
        </row>
        <row r="658">
          <cell r="F658">
            <v>100000</v>
          </cell>
          <cell r="G658">
            <v>0</v>
          </cell>
          <cell r="H658">
            <v>0</v>
          </cell>
          <cell r="I658">
            <v>0</v>
          </cell>
          <cell r="J658">
            <v>100000</v>
          </cell>
          <cell r="K658">
            <v>0</v>
          </cell>
        </row>
        <row r="665">
          <cell r="F665">
            <v>2520225</v>
          </cell>
          <cell r="G665">
            <v>2520225</v>
          </cell>
          <cell r="H665">
            <v>0</v>
          </cell>
          <cell r="I665">
            <v>0</v>
          </cell>
          <cell r="J665">
            <v>2520225</v>
          </cell>
          <cell r="K665">
            <v>2520225</v>
          </cell>
        </row>
        <row r="669">
          <cell r="F669">
            <v>1604529.5</v>
          </cell>
          <cell r="G669">
            <v>0</v>
          </cell>
          <cell r="H669">
            <v>0</v>
          </cell>
          <cell r="I669">
            <v>0</v>
          </cell>
          <cell r="J669">
            <v>1604529.5</v>
          </cell>
          <cell r="K669">
            <v>0</v>
          </cell>
        </row>
        <row r="674">
          <cell r="F674">
            <v>385905869.23000002</v>
          </cell>
          <cell r="G674">
            <v>340682375</v>
          </cell>
          <cell r="H674">
            <v>0</v>
          </cell>
          <cell r="I674">
            <v>0</v>
          </cell>
          <cell r="J674">
            <v>385905869.23000002</v>
          </cell>
          <cell r="K674">
            <v>340682375</v>
          </cell>
        </row>
        <row r="678">
          <cell r="F678">
            <v>2069200</v>
          </cell>
          <cell r="G678">
            <v>2069200</v>
          </cell>
          <cell r="H678">
            <v>0</v>
          </cell>
          <cell r="I678">
            <v>0</v>
          </cell>
          <cell r="J678">
            <v>2069200</v>
          </cell>
          <cell r="K678">
            <v>2069200</v>
          </cell>
        </row>
        <row r="680">
          <cell r="F680">
            <v>27336200</v>
          </cell>
          <cell r="G680">
            <v>27336200</v>
          </cell>
          <cell r="H680">
            <v>0</v>
          </cell>
          <cell r="I680">
            <v>0</v>
          </cell>
          <cell r="J680">
            <v>27336200</v>
          </cell>
          <cell r="K680">
            <v>27336200</v>
          </cell>
        </row>
        <row r="682">
          <cell r="F682">
            <v>4031739</v>
          </cell>
          <cell r="G682">
            <v>0</v>
          </cell>
          <cell r="H682">
            <v>0</v>
          </cell>
          <cell r="I682">
            <v>0</v>
          </cell>
          <cell r="J682">
            <v>4031739</v>
          </cell>
          <cell r="K682">
            <v>0</v>
          </cell>
        </row>
        <row r="690">
          <cell r="F690">
            <v>1598631.41</v>
          </cell>
          <cell r="G690">
            <v>1018328.21</v>
          </cell>
          <cell r="H690">
            <v>0</v>
          </cell>
          <cell r="I690">
            <v>0</v>
          </cell>
          <cell r="J690">
            <v>1598631.41</v>
          </cell>
          <cell r="K690">
            <v>1018328.21</v>
          </cell>
        </row>
        <row r="700">
          <cell r="F700">
            <v>1400000</v>
          </cell>
          <cell r="G700">
            <v>0</v>
          </cell>
          <cell r="H700">
            <v>0</v>
          </cell>
          <cell r="I700">
            <v>0</v>
          </cell>
          <cell r="J700">
            <v>1400000</v>
          </cell>
          <cell r="K700">
            <v>0</v>
          </cell>
        </row>
        <row r="702">
          <cell r="F702">
            <v>0</v>
          </cell>
          <cell r="G702">
            <v>0</v>
          </cell>
          <cell r="H702">
            <v>4165343</v>
          </cell>
          <cell r="I702">
            <v>4165343</v>
          </cell>
          <cell r="J702">
            <v>4165343</v>
          </cell>
          <cell r="K702">
            <v>4165343</v>
          </cell>
        </row>
        <row r="704">
          <cell r="F704">
            <v>107287935.53</v>
          </cell>
          <cell r="G704">
            <v>0</v>
          </cell>
          <cell r="H704">
            <v>0</v>
          </cell>
          <cell r="I704">
            <v>0</v>
          </cell>
          <cell r="J704">
            <v>107287935.53</v>
          </cell>
          <cell r="K704">
            <v>0</v>
          </cell>
        </row>
        <row r="706">
          <cell r="F706">
            <v>7944057</v>
          </cell>
          <cell r="G706">
            <v>0</v>
          </cell>
          <cell r="H706">
            <v>0</v>
          </cell>
          <cell r="I706">
            <v>0</v>
          </cell>
          <cell r="J706">
            <v>7944057</v>
          </cell>
          <cell r="K706">
            <v>0</v>
          </cell>
        </row>
        <row r="708">
          <cell r="F708">
            <v>9251753.5399999991</v>
          </cell>
          <cell r="G708">
            <v>0</v>
          </cell>
          <cell r="H708">
            <v>0</v>
          </cell>
          <cell r="I708">
            <v>0</v>
          </cell>
          <cell r="J708">
            <v>9251753.5399999991</v>
          </cell>
          <cell r="K708">
            <v>0</v>
          </cell>
        </row>
        <row r="710">
          <cell r="F710">
            <v>9029167.8100000005</v>
          </cell>
          <cell r="G710">
            <v>0</v>
          </cell>
          <cell r="H710">
            <v>0</v>
          </cell>
          <cell r="I710">
            <v>0</v>
          </cell>
          <cell r="J710">
            <v>9029167.8100000005</v>
          </cell>
          <cell r="K710">
            <v>0</v>
          </cell>
        </row>
        <row r="714">
          <cell r="F714">
            <v>0</v>
          </cell>
          <cell r="G714">
            <v>0</v>
          </cell>
          <cell r="H714">
            <v>2373657</v>
          </cell>
          <cell r="I714">
            <v>0</v>
          </cell>
          <cell r="J714">
            <v>2373657</v>
          </cell>
          <cell r="K714">
            <v>0</v>
          </cell>
        </row>
        <row r="717">
          <cell r="F717">
            <v>300000</v>
          </cell>
          <cell r="G717">
            <v>0</v>
          </cell>
          <cell r="H717">
            <v>0</v>
          </cell>
          <cell r="I717">
            <v>0</v>
          </cell>
          <cell r="J717">
            <v>300000</v>
          </cell>
          <cell r="K717">
            <v>0</v>
          </cell>
        </row>
        <row r="722">
          <cell r="F722">
            <v>1771000</v>
          </cell>
          <cell r="G722">
            <v>0</v>
          </cell>
          <cell r="H722">
            <v>0</v>
          </cell>
          <cell r="I722">
            <v>0</v>
          </cell>
          <cell r="J722">
            <v>1771000</v>
          </cell>
          <cell r="K722">
            <v>0</v>
          </cell>
        </row>
        <row r="724">
          <cell r="F724">
            <v>2032453</v>
          </cell>
          <cell r="G724">
            <v>2032453</v>
          </cell>
          <cell r="H724">
            <v>4331174.7300000004</v>
          </cell>
          <cell r="I724">
            <v>4331174.7300000004</v>
          </cell>
          <cell r="J724">
            <v>6363627.7300000004</v>
          </cell>
          <cell r="K724">
            <v>6363627.7300000004</v>
          </cell>
        </row>
        <row r="726">
          <cell r="F726">
            <v>86567224.349999994</v>
          </cell>
          <cell r="G726">
            <v>0</v>
          </cell>
          <cell r="H726">
            <v>-963732.39</v>
          </cell>
          <cell r="I726">
            <v>0</v>
          </cell>
          <cell r="J726">
            <v>85603491.959999993</v>
          </cell>
          <cell r="K726">
            <v>0</v>
          </cell>
        </row>
        <row r="728">
          <cell r="F728">
            <v>5954600</v>
          </cell>
          <cell r="G728">
            <v>0</v>
          </cell>
          <cell r="H728">
            <v>0</v>
          </cell>
          <cell r="I728">
            <v>0</v>
          </cell>
          <cell r="J728">
            <v>5954600</v>
          </cell>
          <cell r="K728">
            <v>0</v>
          </cell>
        </row>
        <row r="730">
          <cell r="F730">
            <v>5215200</v>
          </cell>
          <cell r="G730">
            <v>0</v>
          </cell>
          <cell r="H730">
            <v>0</v>
          </cell>
          <cell r="I730">
            <v>0</v>
          </cell>
          <cell r="J730">
            <v>5215200</v>
          </cell>
          <cell r="K730">
            <v>0</v>
          </cell>
        </row>
        <row r="732">
          <cell r="F732">
            <v>3262347.37</v>
          </cell>
          <cell r="G732">
            <v>0</v>
          </cell>
          <cell r="H732">
            <v>-50000</v>
          </cell>
          <cell r="I732">
            <v>0</v>
          </cell>
          <cell r="J732">
            <v>3212347.37</v>
          </cell>
          <cell r="K732">
            <v>0</v>
          </cell>
        </row>
        <row r="734">
          <cell r="F734">
            <v>1158211.05</v>
          </cell>
          <cell r="G734">
            <v>0</v>
          </cell>
          <cell r="H734">
            <v>2468157.6599999997</v>
          </cell>
          <cell r="I734">
            <v>0</v>
          </cell>
          <cell r="J734">
            <v>3626368.71</v>
          </cell>
          <cell r="K734">
            <v>0</v>
          </cell>
        </row>
        <row r="745">
          <cell r="F745">
            <v>74350</v>
          </cell>
          <cell r="G745">
            <v>0</v>
          </cell>
          <cell r="H745">
            <v>0</v>
          </cell>
          <cell r="I745">
            <v>0</v>
          </cell>
          <cell r="J745">
            <v>74350</v>
          </cell>
          <cell r="K745">
            <v>0</v>
          </cell>
        </row>
        <row r="746">
          <cell r="F746">
            <v>425650</v>
          </cell>
          <cell r="G746">
            <v>0</v>
          </cell>
          <cell r="H746">
            <v>0</v>
          </cell>
          <cell r="I746">
            <v>0</v>
          </cell>
          <cell r="J746">
            <v>425650</v>
          </cell>
          <cell r="K746">
            <v>0</v>
          </cell>
        </row>
        <row r="751">
          <cell r="F751">
            <v>300000</v>
          </cell>
          <cell r="G751">
            <v>0</v>
          </cell>
          <cell r="H751">
            <v>0</v>
          </cell>
          <cell r="I751">
            <v>0</v>
          </cell>
          <cell r="J751">
            <v>300000</v>
          </cell>
          <cell r="K751">
            <v>0</v>
          </cell>
        </row>
        <row r="756">
          <cell r="F756">
            <v>2122717</v>
          </cell>
          <cell r="G756">
            <v>2122717</v>
          </cell>
          <cell r="H756">
            <v>0</v>
          </cell>
          <cell r="I756">
            <v>0</v>
          </cell>
          <cell r="J756">
            <v>2122717</v>
          </cell>
          <cell r="K756">
            <v>2122717</v>
          </cell>
        </row>
        <row r="758">
          <cell r="F758">
            <v>713119.65</v>
          </cell>
          <cell r="G758">
            <v>0</v>
          </cell>
          <cell r="H758">
            <v>0</v>
          </cell>
          <cell r="I758">
            <v>0</v>
          </cell>
          <cell r="J758">
            <v>713119.65</v>
          </cell>
          <cell r="K758">
            <v>0</v>
          </cell>
        </row>
        <row r="760">
          <cell r="F760">
            <v>3700000</v>
          </cell>
          <cell r="G760">
            <v>0</v>
          </cell>
          <cell r="H760">
            <v>-370000</v>
          </cell>
          <cell r="I760">
            <v>0</v>
          </cell>
          <cell r="J760">
            <v>3330000</v>
          </cell>
          <cell r="K760">
            <v>0</v>
          </cell>
        </row>
        <row r="764">
          <cell r="F764">
            <v>100000</v>
          </cell>
          <cell r="G764">
            <v>0</v>
          </cell>
          <cell r="H764">
            <v>-80000</v>
          </cell>
          <cell r="I764">
            <v>0</v>
          </cell>
          <cell r="J764">
            <v>20000</v>
          </cell>
          <cell r="K764">
            <v>0</v>
          </cell>
        </row>
        <row r="766">
          <cell r="F766">
            <v>0</v>
          </cell>
          <cell r="G766">
            <v>0</v>
          </cell>
          <cell r="H766">
            <v>450000</v>
          </cell>
          <cell r="I766">
            <v>0</v>
          </cell>
          <cell r="J766">
            <v>450000</v>
          </cell>
          <cell r="K766">
            <v>0</v>
          </cell>
        </row>
        <row r="768">
          <cell r="F768">
            <v>1209648.78</v>
          </cell>
          <cell r="G768">
            <v>0</v>
          </cell>
          <cell r="H768">
            <v>0</v>
          </cell>
          <cell r="I768">
            <v>0</v>
          </cell>
          <cell r="J768">
            <v>1209648.78</v>
          </cell>
          <cell r="K768">
            <v>0</v>
          </cell>
        </row>
        <row r="776">
          <cell r="F776">
            <v>290000</v>
          </cell>
          <cell r="G776">
            <v>0</v>
          </cell>
          <cell r="H776">
            <v>0</v>
          </cell>
          <cell r="I776">
            <v>0</v>
          </cell>
          <cell r="J776">
            <v>290000</v>
          </cell>
          <cell r="K776">
            <v>0</v>
          </cell>
        </row>
        <row r="780">
          <cell r="F780">
            <v>2400000</v>
          </cell>
          <cell r="G780">
            <v>0</v>
          </cell>
          <cell r="H780">
            <v>0</v>
          </cell>
          <cell r="I780">
            <v>0</v>
          </cell>
          <cell r="J780">
            <v>2400000</v>
          </cell>
          <cell r="K780">
            <v>0</v>
          </cell>
        </row>
        <row r="782">
          <cell r="F782">
            <v>1000000</v>
          </cell>
          <cell r="G782">
            <v>0</v>
          </cell>
          <cell r="H782">
            <v>0</v>
          </cell>
          <cell r="I782">
            <v>0</v>
          </cell>
          <cell r="J782">
            <v>1000000</v>
          </cell>
          <cell r="K782">
            <v>0</v>
          </cell>
        </row>
        <row r="784">
          <cell r="F784">
            <v>75700</v>
          </cell>
          <cell r="G784">
            <v>0</v>
          </cell>
          <cell r="H784">
            <v>0</v>
          </cell>
          <cell r="I784">
            <v>0</v>
          </cell>
          <cell r="J784">
            <v>75700</v>
          </cell>
          <cell r="K784">
            <v>0</v>
          </cell>
        </row>
        <row r="789">
          <cell r="F789">
            <v>717000</v>
          </cell>
          <cell r="G789">
            <v>0</v>
          </cell>
          <cell r="H789">
            <v>0</v>
          </cell>
          <cell r="I789">
            <v>0</v>
          </cell>
          <cell r="J789">
            <v>717000</v>
          </cell>
          <cell r="K789">
            <v>0</v>
          </cell>
        </row>
        <row r="791">
          <cell r="F791">
            <v>37805844.439999998</v>
          </cell>
          <cell r="G791">
            <v>0</v>
          </cell>
          <cell r="H791">
            <v>0</v>
          </cell>
          <cell r="I791">
            <v>0</v>
          </cell>
          <cell r="J791">
            <v>37805844.439999998</v>
          </cell>
          <cell r="K791">
            <v>0</v>
          </cell>
        </row>
        <row r="793">
          <cell r="F793">
            <v>435000</v>
          </cell>
          <cell r="G793">
            <v>0</v>
          </cell>
          <cell r="H793">
            <v>0</v>
          </cell>
          <cell r="I793">
            <v>0</v>
          </cell>
          <cell r="J793">
            <v>435000</v>
          </cell>
          <cell r="K793">
            <v>0</v>
          </cell>
        </row>
        <row r="795">
          <cell r="F795">
            <v>342903.05</v>
          </cell>
          <cell r="G795">
            <v>0</v>
          </cell>
          <cell r="H795">
            <v>0</v>
          </cell>
          <cell r="I795">
            <v>0</v>
          </cell>
          <cell r="J795">
            <v>342903.05</v>
          </cell>
          <cell r="K795">
            <v>0</v>
          </cell>
        </row>
        <row r="797">
          <cell r="F797">
            <v>1925241.11</v>
          </cell>
          <cell r="G797">
            <v>0</v>
          </cell>
          <cell r="H797">
            <v>0</v>
          </cell>
          <cell r="I797">
            <v>0</v>
          </cell>
          <cell r="J797">
            <v>1925241.11</v>
          </cell>
          <cell r="K797">
            <v>0</v>
          </cell>
        </row>
        <row r="799">
          <cell r="F799">
            <v>1000000</v>
          </cell>
          <cell r="G799">
            <v>0</v>
          </cell>
          <cell r="H799">
            <v>0</v>
          </cell>
          <cell r="I799">
            <v>0</v>
          </cell>
          <cell r="J799">
            <v>1000000</v>
          </cell>
          <cell r="K799">
            <v>0</v>
          </cell>
        </row>
        <row r="802">
          <cell r="F802">
            <v>261000</v>
          </cell>
          <cell r="G802">
            <v>0</v>
          </cell>
          <cell r="H802">
            <v>0</v>
          </cell>
          <cell r="I802">
            <v>0</v>
          </cell>
          <cell r="J802">
            <v>261000</v>
          </cell>
          <cell r="K802">
            <v>0</v>
          </cell>
        </row>
        <row r="804">
          <cell r="F804">
            <v>16065856.800000001</v>
          </cell>
          <cell r="G804">
            <v>0</v>
          </cell>
          <cell r="H804">
            <v>0</v>
          </cell>
          <cell r="I804">
            <v>0</v>
          </cell>
          <cell r="J804">
            <v>16065856.800000001</v>
          </cell>
          <cell r="K804">
            <v>0</v>
          </cell>
        </row>
        <row r="806">
          <cell r="F806">
            <v>255800</v>
          </cell>
          <cell r="G806">
            <v>0</v>
          </cell>
          <cell r="H806">
            <v>0</v>
          </cell>
          <cell r="I806">
            <v>0</v>
          </cell>
          <cell r="J806">
            <v>255800</v>
          </cell>
          <cell r="K806">
            <v>0</v>
          </cell>
        </row>
        <row r="808">
          <cell r="F808">
            <v>431761.82</v>
          </cell>
          <cell r="G808">
            <v>0</v>
          </cell>
          <cell r="H808">
            <v>0</v>
          </cell>
          <cell r="I808">
            <v>0</v>
          </cell>
          <cell r="J808">
            <v>431761.82</v>
          </cell>
          <cell r="K808">
            <v>0</v>
          </cell>
        </row>
        <row r="810">
          <cell r="F810">
            <v>2334185.38</v>
          </cell>
          <cell r="G810">
            <v>0</v>
          </cell>
          <cell r="H810">
            <v>0</v>
          </cell>
          <cell r="I810">
            <v>0</v>
          </cell>
          <cell r="J810">
            <v>2334185.38</v>
          </cell>
          <cell r="K810">
            <v>0</v>
          </cell>
        </row>
        <row r="813">
          <cell r="F813">
            <v>122000</v>
          </cell>
          <cell r="G813">
            <v>0</v>
          </cell>
          <cell r="H813">
            <v>0</v>
          </cell>
          <cell r="I813">
            <v>0</v>
          </cell>
          <cell r="J813">
            <v>122000</v>
          </cell>
          <cell r="K813">
            <v>0</v>
          </cell>
        </row>
        <row r="815">
          <cell r="F815">
            <v>13357139</v>
          </cell>
          <cell r="G815">
            <v>0</v>
          </cell>
          <cell r="H815">
            <v>0</v>
          </cell>
          <cell r="I815">
            <v>0</v>
          </cell>
          <cell r="J815">
            <v>13357139</v>
          </cell>
          <cell r="K815">
            <v>0</v>
          </cell>
        </row>
        <row r="819">
          <cell r="F819">
            <v>1570125.33</v>
          </cell>
          <cell r="G819">
            <v>0</v>
          </cell>
          <cell r="H819">
            <v>0</v>
          </cell>
          <cell r="I819">
            <v>0</v>
          </cell>
          <cell r="J819">
            <v>1570125.33</v>
          </cell>
          <cell r="K819">
            <v>0</v>
          </cell>
        </row>
        <row r="821">
          <cell r="F821">
            <v>1800025.85</v>
          </cell>
          <cell r="G821">
            <v>0</v>
          </cell>
          <cell r="H821">
            <v>0</v>
          </cell>
          <cell r="I821">
            <v>0</v>
          </cell>
          <cell r="J821">
            <v>1800025.85</v>
          </cell>
          <cell r="K821">
            <v>0</v>
          </cell>
        </row>
        <row r="825">
          <cell r="F825">
            <v>500000</v>
          </cell>
          <cell r="G825">
            <v>0</v>
          </cell>
          <cell r="H825">
            <v>0</v>
          </cell>
          <cell r="I825">
            <v>0</v>
          </cell>
          <cell r="J825">
            <v>500000</v>
          </cell>
          <cell r="K825">
            <v>0</v>
          </cell>
        </row>
        <row r="827">
          <cell r="F827">
            <v>8297190</v>
          </cell>
          <cell r="G827">
            <v>0</v>
          </cell>
          <cell r="H827">
            <v>0</v>
          </cell>
          <cell r="I827">
            <v>0</v>
          </cell>
          <cell r="J827">
            <v>8297190</v>
          </cell>
          <cell r="K827">
            <v>0</v>
          </cell>
        </row>
        <row r="829">
          <cell r="F829">
            <v>69300</v>
          </cell>
          <cell r="G829">
            <v>0</v>
          </cell>
          <cell r="H829">
            <v>0</v>
          </cell>
          <cell r="I829">
            <v>0</v>
          </cell>
          <cell r="J829">
            <v>69300</v>
          </cell>
          <cell r="K829">
            <v>0</v>
          </cell>
        </row>
        <row r="831">
          <cell r="F831">
            <v>220500</v>
          </cell>
          <cell r="G831">
            <v>0</v>
          </cell>
          <cell r="H831">
            <v>0</v>
          </cell>
          <cell r="I831">
            <v>0</v>
          </cell>
          <cell r="J831">
            <v>220500</v>
          </cell>
          <cell r="K831">
            <v>0</v>
          </cell>
        </row>
        <row r="833">
          <cell r="F833">
            <v>950010</v>
          </cell>
          <cell r="G833">
            <v>0</v>
          </cell>
          <cell r="H833">
            <v>0</v>
          </cell>
          <cell r="I833">
            <v>0</v>
          </cell>
          <cell r="J833">
            <v>950010</v>
          </cell>
          <cell r="K833">
            <v>0</v>
          </cell>
        </row>
        <row r="838">
          <cell r="F838">
            <v>153000</v>
          </cell>
          <cell r="G838">
            <v>0</v>
          </cell>
          <cell r="H838">
            <v>0</v>
          </cell>
          <cell r="I838">
            <v>0</v>
          </cell>
          <cell r="J838">
            <v>153000</v>
          </cell>
          <cell r="K838">
            <v>0</v>
          </cell>
        </row>
        <row r="845">
          <cell r="F845">
            <v>100400</v>
          </cell>
          <cell r="G845">
            <v>0</v>
          </cell>
          <cell r="H845">
            <v>0</v>
          </cell>
          <cell r="I845">
            <v>0</v>
          </cell>
          <cell r="J845">
            <v>100400</v>
          </cell>
          <cell r="K845">
            <v>0</v>
          </cell>
        </row>
        <row r="847">
          <cell r="F847">
            <v>577700</v>
          </cell>
          <cell r="G847">
            <v>0</v>
          </cell>
          <cell r="H847">
            <v>0</v>
          </cell>
          <cell r="I847">
            <v>0</v>
          </cell>
          <cell r="J847">
            <v>577700</v>
          </cell>
          <cell r="K847">
            <v>0</v>
          </cell>
        </row>
        <row r="852">
          <cell r="F852">
            <v>800000</v>
          </cell>
          <cell r="G852">
            <v>0</v>
          </cell>
          <cell r="H852">
            <v>0</v>
          </cell>
          <cell r="I852">
            <v>0</v>
          </cell>
          <cell r="J852">
            <v>800000</v>
          </cell>
          <cell r="K852">
            <v>0</v>
          </cell>
        </row>
        <row r="854">
          <cell r="F854">
            <v>349486</v>
          </cell>
          <cell r="G854">
            <v>349486</v>
          </cell>
          <cell r="H854">
            <v>3694861.17</v>
          </cell>
          <cell r="I854">
            <v>3694861.17</v>
          </cell>
          <cell r="J854">
            <v>4044347.17</v>
          </cell>
          <cell r="K854">
            <v>4044347.17</v>
          </cell>
        </row>
        <row r="856">
          <cell r="F856">
            <v>52962145.359999999</v>
          </cell>
          <cell r="G856">
            <v>0</v>
          </cell>
          <cell r="H856">
            <v>0</v>
          </cell>
          <cell r="I856">
            <v>0</v>
          </cell>
          <cell r="J856">
            <v>52962145.359999999</v>
          </cell>
          <cell r="K856">
            <v>0</v>
          </cell>
        </row>
        <row r="858">
          <cell r="F858">
            <v>4308300</v>
          </cell>
          <cell r="G858">
            <v>0</v>
          </cell>
          <cell r="H858">
            <v>0</v>
          </cell>
          <cell r="I858">
            <v>0</v>
          </cell>
          <cell r="J858">
            <v>4308300</v>
          </cell>
          <cell r="K858">
            <v>0</v>
          </cell>
        </row>
        <row r="860">
          <cell r="F860">
            <v>4207700</v>
          </cell>
          <cell r="G860">
            <v>0</v>
          </cell>
          <cell r="H860">
            <v>0</v>
          </cell>
          <cell r="I860">
            <v>0</v>
          </cell>
          <cell r="J860">
            <v>4207700</v>
          </cell>
          <cell r="K860">
            <v>0</v>
          </cell>
        </row>
        <row r="862">
          <cell r="F862">
            <v>2483685.04</v>
          </cell>
          <cell r="G862">
            <v>0</v>
          </cell>
          <cell r="H862">
            <v>0</v>
          </cell>
          <cell r="I862">
            <v>0</v>
          </cell>
          <cell r="J862">
            <v>2483685.04</v>
          </cell>
          <cell r="K862">
            <v>0</v>
          </cell>
        </row>
        <row r="864">
          <cell r="F864">
            <v>586042.51</v>
          </cell>
          <cell r="G864">
            <v>36042.51</v>
          </cell>
          <cell r="H864">
            <v>0</v>
          </cell>
          <cell r="I864">
            <v>0</v>
          </cell>
          <cell r="J864">
            <v>586042.51</v>
          </cell>
          <cell r="K864">
            <v>36042.51</v>
          </cell>
        </row>
        <row r="868">
          <cell r="F868">
            <v>199157.64</v>
          </cell>
          <cell r="G868">
            <v>0</v>
          </cell>
          <cell r="H868">
            <v>2105548.83</v>
          </cell>
          <cell r="I868">
            <v>0</v>
          </cell>
          <cell r="J868">
            <v>2304706.4700000002</v>
          </cell>
          <cell r="K868">
            <v>0</v>
          </cell>
        </row>
        <row r="879">
          <cell r="F879">
            <v>1170000</v>
          </cell>
          <cell r="G879">
            <v>0</v>
          </cell>
          <cell r="H879">
            <v>0</v>
          </cell>
          <cell r="I879">
            <v>0</v>
          </cell>
          <cell r="J879">
            <v>1170000</v>
          </cell>
          <cell r="K879">
            <v>0</v>
          </cell>
        </row>
        <row r="881">
          <cell r="F881">
            <v>620730</v>
          </cell>
          <cell r="G881">
            <v>620730</v>
          </cell>
          <cell r="H881">
            <v>4751335.5999999996</v>
          </cell>
          <cell r="I881">
            <v>4751335.5999999996</v>
          </cell>
          <cell r="J881">
            <v>5372065.5999999996</v>
          </cell>
          <cell r="K881">
            <v>5372065.5999999996</v>
          </cell>
        </row>
        <row r="883">
          <cell r="F883">
            <v>67692996.599999994</v>
          </cell>
          <cell r="G883">
            <v>0</v>
          </cell>
          <cell r="H883">
            <v>0</v>
          </cell>
          <cell r="I883">
            <v>0</v>
          </cell>
          <cell r="J883">
            <v>67692996.599999994</v>
          </cell>
          <cell r="K883">
            <v>0</v>
          </cell>
        </row>
        <row r="885">
          <cell r="F885">
            <v>7626600</v>
          </cell>
          <cell r="G885">
            <v>0</v>
          </cell>
          <cell r="H885">
            <v>0</v>
          </cell>
          <cell r="I885">
            <v>0</v>
          </cell>
          <cell r="J885">
            <v>7626600</v>
          </cell>
          <cell r="K885">
            <v>0</v>
          </cell>
        </row>
        <row r="887">
          <cell r="F887">
            <v>6714300</v>
          </cell>
          <cell r="G887">
            <v>0</v>
          </cell>
          <cell r="H887">
            <v>0</v>
          </cell>
          <cell r="I887">
            <v>0</v>
          </cell>
          <cell r="J887">
            <v>6714300</v>
          </cell>
          <cell r="K887">
            <v>0</v>
          </cell>
        </row>
        <row r="889">
          <cell r="F889">
            <v>8471403</v>
          </cell>
          <cell r="G889">
            <v>0</v>
          </cell>
          <cell r="H889">
            <v>0</v>
          </cell>
          <cell r="I889">
            <v>0</v>
          </cell>
          <cell r="J889">
            <v>8471403</v>
          </cell>
          <cell r="K889">
            <v>0</v>
          </cell>
        </row>
        <row r="891">
          <cell r="F891">
            <v>1744000</v>
          </cell>
          <cell r="G891">
            <v>0</v>
          </cell>
          <cell r="H891">
            <v>0</v>
          </cell>
          <cell r="I891">
            <v>0</v>
          </cell>
          <cell r="J891">
            <v>1744000</v>
          </cell>
          <cell r="K891">
            <v>0</v>
          </cell>
        </row>
        <row r="893">
          <cell r="F893">
            <v>353728.4</v>
          </cell>
          <cell r="G893">
            <v>0</v>
          </cell>
          <cell r="H893">
            <v>2707590</v>
          </cell>
          <cell r="I893">
            <v>0</v>
          </cell>
          <cell r="J893">
            <v>3061318.4</v>
          </cell>
          <cell r="K893">
            <v>0</v>
          </cell>
        </row>
        <row r="898">
          <cell r="F898">
            <v>8000000</v>
          </cell>
          <cell r="G898">
            <v>0</v>
          </cell>
          <cell r="H898">
            <v>0</v>
          </cell>
          <cell r="I898">
            <v>0</v>
          </cell>
          <cell r="J898">
            <v>8000000</v>
          </cell>
          <cell r="K898">
            <v>0</v>
          </cell>
        </row>
        <row r="902">
          <cell r="F902">
            <v>250000</v>
          </cell>
          <cell r="G902">
            <v>0</v>
          </cell>
          <cell r="H902">
            <v>0</v>
          </cell>
          <cell r="I902">
            <v>0</v>
          </cell>
          <cell r="J902">
            <v>250000</v>
          </cell>
          <cell r="K902">
            <v>0</v>
          </cell>
        </row>
        <row r="904">
          <cell r="F904">
            <v>0</v>
          </cell>
          <cell r="G904">
            <v>0</v>
          </cell>
          <cell r="H904">
            <v>914136.03</v>
          </cell>
          <cell r="I904">
            <v>914136.03</v>
          </cell>
          <cell r="J904">
            <v>914136.03</v>
          </cell>
          <cell r="K904">
            <v>914136.03</v>
          </cell>
        </row>
        <row r="906">
          <cell r="F906">
            <v>13026360</v>
          </cell>
          <cell r="G906">
            <v>0</v>
          </cell>
          <cell r="H906">
            <v>0</v>
          </cell>
          <cell r="I906">
            <v>0</v>
          </cell>
          <cell r="J906">
            <v>13026360</v>
          </cell>
          <cell r="K906">
            <v>0</v>
          </cell>
        </row>
        <row r="908">
          <cell r="F908">
            <v>1418400</v>
          </cell>
          <cell r="G908">
            <v>0</v>
          </cell>
          <cell r="H908">
            <v>0</v>
          </cell>
          <cell r="I908">
            <v>0</v>
          </cell>
          <cell r="J908">
            <v>1418400</v>
          </cell>
          <cell r="K908">
            <v>0</v>
          </cell>
        </row>
        <row r="910">
          <cell r="F910">
            <v>1316900</v>
          </cell>
          <cell r="G910">
            <v>0</v>
          </cell>
          <cell r="H910">
            <v>0</v>
          </cell>
          <cell r="I910">
            <v>0</v>
          </cell>
          <cell r="J910">
            <v>1316900</v>
          </cell>
          <cell r="K910">
            <v>0</v>
          </cell>
        </row>
        <row r="912">
          <cell r="F912">
            <v>857900</v>
          </cell>
          <cell r="G912">
            <v>0</v>
          </cell>
          <cell r="H912">
            <v>450000</v>
          </cell>
          <cell r="I912">
            <v>0</v>
          </cell>
          <cell r="J912">
            <v>1307900</v>
          </cell>
          <cell r="K912">
            <v>0</v>
          </cell>
        </row>
        <row r="919">
          <cell r="F919">
            <v>0</v>
          </cell>
          <cell r="G919">
            <v>0</v>
          </cell>
          <cell r="H919">
            <v>520928.37</v>
          </cell>
          <cell r="I919">
            <v>0</v>
          </cell>
          <cell r="J919">
            <v>520928.37</v>
          </cell>
          <cell r="K919">
            <v>0</v>
          </cell>
        </row>
        <row r="930">
          <cell r="F930">
            <v>72000</v>
          </cell>
          <cell r="G930">
            <v>0</v>
          </cell>
          <cell r="H930">
            <v>0</v>
          </cell>
          <cell r="I930">
            <v>0</v>
          </cell>
          <cell r="J930">
            <v>72000</v>
          </cell>
          <cell r="K930">
            <v>0</v>
          </cell>
        </row>
        <row r="934">
          <cell r="F934">
            <v>9000</v>
          </cell>
          <cell r="G934">
            <v>0</v>
          </cell>
          <cell r="H934">
            <v>0</v>
          </cell>
          <cell r="I934">
            <v>0</v>
          </cell>
          <cell r="J934">
            <v>9000</v>
          </cell>
          <cell r="K934">
            <v>0</v>
          </cell>
        </row>
        <row r="938">
          <cell r="F938">
            <v>1484000</v>
          </cell>
          <cell r="G938">
            <v>0</v>
          </cell>
          <cell r="H938">
            <v>0</v>
          </cell>
          <cell r="I938">
            <v>0</v>
          </cell>
          <cell r="J938">
            <v>1484000</v>
          </cell>
          <cell r="K938">
            <v>0</v>
          </cell>
        </row>
        <row r="942">
          <cell r="F942">
            <v>350000</v>
          </cell>
          <cell r="G942">
            <v>0</v>
          </cell>
          <cell r="H942">
            <v>0</v>
          </cell>
          <cell r="I942">
            <v>0</v>
          </cell>
          <cell r="J942">
            <v>350000</v>
          </cell>
          <cell r="K942">
            <v>0</v>
          </cell>
        </row>
        <row r="946">
          <cell r="F946">
            <v>15924918</v>
          </cell>
          <cell r="G946">
            <v>0</v>
          </cell>
          <cell r="H946">
            <v>0</v>
          </cell>
          <cell r="I946">
            <v>0</v>
          </cell>
          <cell r="J946">
            <v>15924918</v>
          </cell>
          <cell r="K946">
            <v>0</v>
          </cell>
        </row>
        <row r="948">
          <cell r="F948">
            <v>60000</v>
          </cell>
          <cell r="G948">
            <v>0</v>
          </cell>
          <cell r="H948">
            <v>0</v>
          </cell>
          <cell r="I948">
            <v>0</v>
          </cell>
          <cell r="J948">
            <v>60000</v>
          </cell>
          <cell r="K948">
            <v>0</v>
          </cell>
        </row>
        <row r="952">
          <cell r="F952">
            <v>1051700</v>
          </cell>
          <cell r="G952">
            <v>0</v>
          </cell>
          <cell r="H952">
            <v>0</v>
          </cell>
          <cell r="I952">
            <v>0</v>
          </cell>
          <cell r="J952">
            <v>1051700</v>
          </cell>
          <cell r="K952">
            <v>0</v>
          </cell>
        </row>
        <row r="960">
          <cell r="F960">
            <v>411000</v>
          </cell>
          <cell r="G960">
            <v>0</v>
          </cell>
          <cell r="H960">
            <v>0</v>
          </cell>
          <cell r="I960">
            <v>0</v>
          </cell>
          <cell r="J960">
            <v>411000</v>
          </cell>
          <cell r="K960">
            <v>0</v>
          </cell>
        </row>
        <row r="962">
          <cell r="F962">
            <v>0</v>
          </cell>
          <cell r="G962">
            <v>0</v>
          </cell>
          <cell r="H962">
            <v>263443.59999999998</v>
          </cell>
          <cell r="I962">
            <v>263443.59999999998</v>
          </cell>
          <cell r="J962">
            <v>263443.59999999998</v>
          </cell>
          <cell r="K962">
            <v>263443.59999999998</v>
          </cell>
        </row>
        <row r="964">
          <cell r="F964">
            <v>17273686</v>
          </cell>
          <cell r="G964">
            <v>0</v>
          </cell>
          <cell r="H964">
            <v>-413569.23</v>
          </cell>
          <cell r="I964">
            <v>0</v>
          </cell>
          <cell r="J964">
            <v>16860116.77</v>
          </cell>
          <cell r="K964">
            <v>0</v>
          </cell>
        </row>
        <row r="966">
          <cell r="F966">
            <v>951100</v>
          </cell>
          <cell r="G966">
            <v>0</v>
          </cell>
          <cell r="H966">
            <v>0</v>
          </cell>
          <cell r="I966">
            <v>0</v>
          </cell>
          <cell r="J966">
            <v>951100</v>
          </cell>
          <cell r="K966">
            <v>0</v>
          </cell>
        </row>
        <row r="968">
          <cell r="F968">
            <v>468300</v>
          </cell>
          <cell r="G968">
            <v>0</v>
          </cell>
          <cell r="H968">
            <v>0</v>
          </cell>
          <cell r="I968">
            <v>0</v>
          </cell>
          <cell r="J968">
            <v>468300</v>
          </cell>
          <cell r="K968">
            <v>0</v>
          </cell>
        </row>
        <row r="970">
          <cell r="F970">
            <v>5204200</v>
          </cell>
          <cell r="G970">
            <v>0</v>
          </cell>
          <cell r="H970">
            <v>-400000</v>
          </cell>
          <cell r="I970">
            <v>0</v>
          </cell>
          <cell r="J970">
            <v>4804200</v>
          </cell>
          <cell r="K970">
            <v>0</v>
          </cell>
        </row>
        <row r="974">
          <cell r="F974">
            <v>0</v>
          </cell>
          <cell r="G974">
            <v>0</v>
          </cell>
          <cell r="H974">
            <v>150125.63</v>
          </cell>
          <cell r="I974">
            <v>0</v>
          </cell>
          <cell r="J974">
            <v>150125.63</v>
          </cell>
          <cell r="K974">
            <v>0</v>
          </cell>
        </row>
        <row r="981">
          <cell r="F981">
            <v>6748720</v>
          </cell>
          <cell r="G981">
            <v>0</v>
          </cell>
          <cell r="H981">
            <v>0</v>
          </cell>
          <cell r="I981">
            <v>0</v>
          </cell>
          <cell r="J981">
            <v>6748720</v>
          </cell>
          <cell r="K981">
            <v>0</v>
          </cell>
        </row>
        <row r="987">
          <cell r="F987">
            <v>406200</v>
          </cell>
          <cell r="G987">
            <v>406200</v>
          </cell>
          <cell r="H987">
            <v>0</v>
          </cell>
          <cell r="I987">
            <v>0</v>
          </cell>
          <cell r="J987">
            <v>406200</v>
          </cell>
          <cell r="K987">
            <v>406200</v>
          </cell>
        </row>
        <row r="992">
          <cell r="F992">
            <v>1999200</v>
          </cell>
          <cell r="G992">
            <v>1999200</v>
          </cell>
          <cell r="H992">
            <v>0</v>
          </cell>
          <cell r="I992">
            <v>0</v>
          </cell>
          <cell r="J992">
            <v>1999200</v>
          </cell>
          <cell r="K992">
            <v>1999200</v>
          </cell>
        </row>
        <row r="994">
          <cell r="F994">
            <v>33800</v>
          </cell>
          <cell r="G994">
            <v>33800</v>
          </cell>
          <cell r="H994">
            <v>0</v>
          </cell>
          <cell r="I994">
            <v>0</v>
          </cell>
          <cell r="J994">
            <v>33800</v>
          </cell>
          <cell r="K994">
            <v>33800</v>
          </cell>
        </row>
        <row r="996">
          <cell r="F996">
            <v>523400</v>
          </cell>
          <cell r="G996">
            <v>523400</v>
          </cell>
          <cell r="H996">
            <v>0</v>
          </cell>
          <cell r="I996">
            <v>0</v>
          </cell>
          <cell r="J996">
            <v>523400</v>
          </cell>
          <cell r="K996">
            <v>523400</v>
          </cell>
        </row>
        <row r="1000">
          <cell r="F1000">
            <v>61900</v>
          </cell>
          <cell r="G1000">
            <v>61900</v>
          </cell>
          <cell r="H1000">
            <v>0</v>
          </cell>
          <cell r="I1000">
            <v>0</v>
          </cell>
          <cell r="J1000">
            <v>61900</v>
          </cell>
          <cell r="K1000">
            <v>61900</v>
          </cell>
        </row>
        <row r="1002">
          <cell r="F1002">
            <v>8583200</v>
          </cell>
          <cell r="G1002">
            <v>8583200</v>
          </cell>
          <cell r="H1002">
            <v>0</v>
          </cell>
          <cell r="I1002">
            <v>0</v>
          </cell>
          <cell r="J1002">
            <v>8583200</v>
          </cell>
          <cell r="K1002">
            <v>8583200</v>
          </cell>
        </row>
        <row r="1008">
          <cell r="F1008">
            <v>234194</v>
          </cell>
          <cell r="G1008">
            <v>234194</v>
          </cell>
          <cell r="H1008">
            <v>0</v>
          </cell>
          <cell r="I1008">
            <v>0</v>
          </cell>
          <cell r="J1008">
            <v>234194</v>
          </cell>
          <cell r="K1008">
            <v>234194</v>
          </cell>
        </row>
        <row r="1009">
          <cell r="F1009">
            <v>351306</v>
          </cell>
          <cell r="G1009">
            <v>351306</v>
          </cell>
          <cell r="H1009">
            <v>0</v>
          </cell>
          <cell r="I1009">
            <v>0</v>
          </cell>
          <cell r="J1009">
            <v>351306</v>
          </cell>
          <cell r="K1009">
            <v>351306</v>
          </cell>
        </row>
        <row r="1011">
          <cell r="F1011">
            <v>23418700</v>
          </cell>
          <cell r="G1011">
            <v>23418700</v>
          </cell>
          <cell r="H1011">
            <v>0</v>
          </cell>
          <cell r="I1011">
            <v>0</v>
          </cell>
          <cell r="J1011">
            <v>23418700</v>
          </cell>
          <cell r="K1011">
            <v>23418700</v>
          </cell>
        </row>
        <row r="1015">
          <cell r="F1015">
            <v>28841100</v>
          </cell>
          <cell r="G1015">
            <v>28841100</v>
          </cell>
          <cell r="H1015">
            <v>0</v>
          </cell>
          <cell r="I1015">
            <v>0</v>
          </cell>
          <cell r="J1015">
            <v>28841100</v>
          </cell>
          <cell r="K1015">
            <v>28841100</v>
          </cell>
        </row>
        <row r="1018">
          <cell r="F1018">
            <v>39300</v>
          </cell>
          <cell r="G1018">
            <v>39300</v>
          </cell>
          <cell r="H1018">
            <v>0</v>
          </cell>
          <cell r="I1018">
            <v>0</v>
          </cell>
          <cell r="J1018">
            <v>39300</v>
          </cell>
          <cell r="K1018">
            <v>39300</v>
          </cell>
        </row>
        <row r="1020">
          <cell r="F1020">
            <v>6008401.2699999996</v>
          </cell>
          <cell r="G1020">
            <v>6008401.2699999996</v>
          </cell>
          <cell r="H1020">
            <v>0</v>
          </cell>
          <cell r="I1020">
            <v>0</v>
          </cell>
          <cell r="J1020">
            <v>6008401.2699999996</v>
          </cell>
          <cell r="K1020">
            <v>6008401.2699999996</v>
          </cell>
        </row>
        <row r="1021">
          <cell r="F1021">
            <v>361598.72999999992</v>
          </cell>
          <cell r="G1021">
            <v>361598.72999999992</v>
          </cell>
          <cell r="H1021">
            <v>0</v>
          </cell>
          <cell r="I1021">
            <v>0</v>
          </cell>
          <cell r="J1021">
            <v>361598.72999999992</v>
          </cell>
          <cell r="K1021">
            <v>361598.72999999992</v>
          </cell>
        </row>
        <row r="1025">
          <cell r="F1025">
            <v>336700</v>
          </cell>
          <cell r="G1025">
            <v>336700</v>
          </cell>
          <cell r="H1025">
            <v>0</v>
          </cell>
          <cell r="I1025">
            <v>0</v>
          </cell>
          <cell r="J1025">
            <v>336700</v>
          </cell>
          <cell r="K1025">
            <v>336700</v>
          </cell>
        </row>
        <row r="1027">
          <cell r="F1027">
            <v>1651539.73</v>
          </cell>
          <cell r="G1027">
            <v>1651539.73</v>
          </cell>
          <cell r="H1027">
            <v>70000</v>
          </cell>
          <cell r="I1027">
            <v>70000</v>
          </cell>
          <cell r="J1027">
            <v>1721539.73</v>
          </cell>
          <cell r="K1027">
            <v>1721539.73</v>
          </cell>
        </row>
        <row r="1028">
          <cell r="F1028">
            <v>168460.27</v>
          </cell>
          <cell r="G1028">
            <v>168460.27</v>
          </cell>
          <cell r="H1028">
            <v>-70000</v>
          </cell>
          <cell r="I1028">
            <v>-70000</v>
          </cell>
          <cell r="J1028">
            <v>98460.26999999999</v>
          </cell>
          <cell r="K1028">
            <v>98460.26999999999</v>
          </cell>
        </row>
        <row r="1031">
          <cell r="F1031">
            <v>3637600</v>
          </cell>
          <cell r="G1031">
            <v>3637600</v>
          </cell>
          <cell r="H1031">
            <v>0</v>
          </cell>
          <cell r="I1031">
            <v>0</v>
          </cell>
          <cell r="J1031">
            <v>3637600</v>
          </cell>
          <cell r="K1031">
            <v>3637600</v>
          </cell>
        </row>
        <row r="1046">
          <cell r="F1046">
            <v>202658</v>
          </cell>
          <cell r="G1046">
            <v>0</v>
          </cell>
          <cell r="H1046">
            <v>0</v>
          </cell>
          <cell r="I1046">
            <v>0</v>
          </cell>
          <cell r="J1046">
            <v>202658</v>
          </cell>
          <cell r="K1046">
            <v>0</v>
          </cell>
        </row>
        <row r="1047">
          <cell r="F1047">
            <v>813000</v>
          </cell>
          <cell r="G1047">
            <v>0</v>
          </cell>
          <cell r="H1047">
            <v>0</v>
          </cell>
          <cell r="I1047">
            <v>0</v>
          </cell>
          <cell r="J1047">
            <v>813000</v>
          </cell>
          <cell r="K1047">
            <v>0</v>
          </cell>
        </row>
        <row r="1056">
          <cell r="F1056">
            <v>15600</v>
          </cell>
          <cell r="G1056">
            <v>0</v>
          </cell>
          <cell r="H1056">
            <v>0</v>
          </cell>
          <cell r="I1056">
            <v>0</v>
          </cell>
          <cell r="J1056">
            <v>15600</v>
          </cell>
          <cell r="K1056">
            <v>0</v>
          </cell>
        </row>
        <row r="1057">
          <cell r="F1057">
            <v>1384400</v>
          </cell>
          <cell r="G1057">
            <v>0</v>
          </cell>
          <cell r="H1057">
            <v>0</v>
          </cell>
          <cell r="I1057">
            <v>0</v>
          </cell>
          <cell r="J1057">
            <v>1384400</v>
          </cell>
          <cell r="K1057">
            <v>0</v>
          </cell>
        </row>
        <row r="1062">
          <cell r="F1062">
            <v>263700</v>
          </cell>
          <cell r="G1062">
            <v>0</v>
          </cell>
          <cell r="H1062">
            <v>0</v>
          </cell>
          <cell r="I1062">
            <v>0</v>
          </cell>
          <cell r="J1062">
            <v>263700</v>
          </cell>
          <cell r="K1062">
            <v>0</v>
          </cell>
        </row>
        <row r="1076">
          <cell r="F1076">
            <v>4783669.4000000004</v>
          </cell>
          <cell r="G1076">
            <v>0</v>
          </cell>
          <cell r="H1076">
            <v>-2400000</v>
          </cell>
          <cell r="I1076">
            <v>0</v>
          </cell>
          <cell r="J1076">
            <v>2383669.4000000004</v>
          </cell>
          <cell r="K1076">
            <v>0</v>
          </cell>
        </row>
        <row r="1080">
          <cell r="F1080">
            <v>174986.12</v>
          </cell>
          <cell r="G1080">
            <v>0</v>
          </cell>
          <cell r="H1080">
            <v>-90000</v>
          </cell>
          <cell r="I1080">
            <v>0</v>
          </cell>
          <cell r="J1080">
            <v>84986.12</v>
          </cell>
          <cell r="K1080">
            <v>0</v>
          </cell>
        </row>
        <row r="1082">
          <cell r="F1082">
            <v>100344.48</v>
          </cell>
          <cell r="G1082">
            <v>0</v>
          </cell>
          <cell r="H1082">
            <v>-60000</v>
          </cell>
          <cell r="I1082">
            <v>0</v>
          </cell>
          <cell r="J1082">
            <v>40344.479999999996</v>
          </cell>
          <cell r="K1082">
            <v>0</v>
          </cell>
        </row>
        <row r="1089">
          <cell r="F1089">
            <v>193000</v>
          </cell>
          <cell r="G1089">
            <v>0</v>
          </cell>
          <cell r="H1089">
            <v>0</v>
          </cell>
          <cell r="I1089">
            <v>0</v>
          </cell>
          <cell r="J1089">
            <v>193000</v>
          </cell>
          <cell r="K1089">
            <v>0</v>
          </cell>
        </row>
        <row r="1093">
          <cell r="F1093">
            <v>8710980</v>
          </cell>
          <cell r="G1093">
            <v>0</v>
          </cell>
          <cell r="H1093">
            <v>0</v>
          </cell>
          <cell r="I1093">
            <v>0</v>
          </cell>
          <cell r="J1093">
            <v>8710980</v>
          </cell>
          <cell r="K1093">
            <v>0</v>
          </cell>
        </row>
        <row r="1095">
          <cell r="F1095">
            <v>88102</v>
          </cell>
          <cell r="G1095">
            <v>0</v>
          </cell>
          <cell r="H1095">
            <v>0</v>
          </cell>
          <cell r="I1095">
            <v>0</v>
          </cell>
          <cell r="J1095">
            <v>88102</v>
          </cell>
          <cell r="K1095">
            <v>0</v>
          </cell>
        </row>
        <row r="1097">
          <cell r="F1097">
            <v>186121</v>
          </cell>
          <cell r="G1097">
            <v>0</v>
          </cell>
          <cell r="H1097">
            <v>0</v>
          </cell>
          <cell r="I1097">
            <v>0</v>
          </cell>
          <cell r="J1097">
            <v>186121</v>
          </cell>
          <cell r="K1097">
            <v>0</v>
          </cell>
        </row>
        <row r="1099">
          <cell r="F1099">
            <v>808669</v>
          </cell>
          <cell r="G1099">
            <v>0</v>
          </cell>
          <cell r="H1099">
            <v>0</v>
          </cell>
          <cell r="I1099">
            <v>0</v>
          </cell>
          <cell r="J1099">
            <v>808669</v>
          </cell>
          <cell r="K1099">
            <v>0</v>
          </cell>
        </row>
        <row r="1101">
          <cell r="F1101">
            <v>210000</v>
          </cell>
          <cell r="G1101">
            <v>0</v>
          </cell>
          <cell r="H1101">
            <v>0</v>
          </cell>
          <cell r="I1101">
            <v>0</v>
          </cell>
          <cell r="J1101">
            <v>210000</v>
          </cell>
          <cell r="K1101">
            <v>0</v>
          </cell>
        </row>
        <row r="1108">
          <cell r="F1108">
            <v>0</v>
          </cell>
          <cell r="G1108">
            <v>0</v>
          </cell>
          <cell r="H1108">
            <v>185000</v>
          </cell>
          <cell r="I1108">
            <v>0</v>
          </cell>
          <cell r="J1108">
            <v>185000</v>
          </cell>
          <cell r="K1108">
            <v>0</v>
          </cell>
        </row>
        <row r="1110">
          <cell r="F1110">
            <v>0</v>
          </cell>
          <cell r="G1110">
            <v>0</v>
          </cell>
          <cell r="H1110">
            <v>2400000</v>
          </cell>
          <cell r="I1110">
            <v>0</v>
          </cell>
          <cell r="J1110">
            <v>2400000</v>
          </cell>
          <cell r="K1110">
            <v>0</v>
          </cell>
        </row>
        <row r="1112">
          <cell r="F1112">
            <v>0</v>
          </cell>
          <cell r="G1112">
            <v>0</v>
          </cell>
          <cell r="H1112">
            <v>90000</v>
          </cell>
          <cell r="I1112">
            <v>0</v>
          </cell>
          <cell r="J1112">
            <v>90000</v>
          </cell>
          <cell r="K1112">
            <v>0</v>
          </cell>
        </row>
        <row r="1114">
          <cell r="F1114">
            <v>0</v>
          </cell>
          <cell r="G1114">
            <v>0</v>
          </cell>
          <cell r="H1114">
            <v>60000</v>
          </cell>
          <cell r="I1114">
            <v>0</v>
          </cell>
          <cell r="J1114">
            <v>60000</v>
          </cell>
          <cell r="K1114">
            <v>0</v>
          </cell>
        </row>
      </sheetData>
      <sheetData sheetId="11"/>
      <sheetData sheetId="12">
        <row r="177">
          <cell r="G177">
            <v>30000</v>
          </cell>
          <cell r="K177">
            <v>30000</v>
          </cell>
          <cell r="L177">
            <v>0</v>
          </cell>
        </row>
        <row r="456">
          <cell r="G456">
            <v>17214692.940000001</v>
          </cell>
          <cell r="I456">
            <v>0</v>
          </cell>
          <cell r="K456">
            <v>17214692.940000001</v>
          </cell>
          <cell r="L456">
            <v>0</v>
          </cell>
        </row>
        <row r="516">
          <cell r="G516">
            <v>2337065.5499999998</v>
          </cell>
          <cell r="K516">
            <v>2337065.5499999998</v>
          </cell>
          <cell r="L516">
            <v>0</v>
          </cell>
        </row>
        <row r="518">
          <cell r="G518">
            <v>56762778.270000003</v>
          </cell>
          <cell r="K518">
            <v>56762778.270000003</v>
          </cell>
          <cell r="L518">
            <v>0</v>
          </cell>
        </row>
        <row r="520">
          <cell r="G520">
            <v>62624580.780000001</v>
          </cell>
          <cell r="K520">
            <v>62624580.780000001</v>
          </cell>
          <cell r="L520">
            <v>0</v>
          </cell>
        </row>
        <row r="634">
          <cell r="G634">
            <v>24300</v>
          </cell>
          <cell r="K634">
            <v>24300</v>
          </cell>
          <cell r="L634">
            <v>0</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203"/>
  <sheetViews>
    <sheetView tabSelected="1" topLeftCell="A706" zoomScale="120" zoomScaleNormal="120" workbookViewId="0">
      <selection activeCell="A727" sqref="A727"/>
    </sheetView>
  </sheetViews>
  <sheetFormatPr defaultRowHeight="15" x14ac:dyDescent="0.25"/>
  <cols>
    <col min="1" max="1" width="44.5703125" style="48" customWidth="1"/>
    <col min="2" max="2" width="11.5703125" style="28" customWidth="1"/>
    <col min="3" max="3" width="6.85546875" style="28" customWidth="1"/>
    <col min="4" max="4" width="6.7109375" style="28" customWidth="1"/>
    <col min="5" max="5" width="5.42578125" style="28" customWidth="1"/>
    <col min="6" max="6" width="18.7109375" style="49" hidden="1" customWidth="1"/>
    <col min="7" max="7" width="17.85546875" style="49" hidden="1" customWidth="1"/>
    <col min="8" max="8" width="15.5703125" style="1" hidden="1" customWidth="1"/>
    <col min="9" max="9" width="14.5703125" style="1" hidden="1" customWidth="1"/>
    <col min="10" max="10" width="18.140625" style="1" customWidth="1"/>
    <col min="11" max="11" width="18.5703125" style="1" customWidth="1"/>
    <col min="12" max="12" width="35" customWidth="1"/>
    <col min="13" max="13" width="13.85546875" bestFit="1" customWidth="1"/>
  </cols>
  <sheetData>
    <row r="1" spans="1:11" x14ac:dyDescent="0.25">
      <c r="A1" s="52" t="s">
        <v>0</v>
      </c>
      <c r="B1" s="52"/>
      <c r="C1" s="52"/>
      <c r="D1" s="52"/>
      <c r="E1" s="52"/>
      <c r="F1" s="52"/>
      <c r="G1" s="52"/>
      <c r="H1" s="52"/>
      <c r="I1" s="52"/>
      <c r="J1" s="52"/>
      <c r="K1" s="52"/>
    </row>
    <row r="2" spans="1:11" x14ac:dyDescent="0.25">
      <c r="A2" s="53" t="s">
        <v>723</v>
      </c>
      <c r="B2" s="53"/>
      <c r="C2" s="53"/>
      <c r="D2" s="53"/>
      <c r="E2" s="53"/>
      <c r="F2" s="53"/>
      <c r="G2" s="53"/>
      <c r="H2" s="53"/>
      <c r="I2" s="53"/>
      <c r="J2" s="53"/>
      <c r="K2" s="53"/>
    </row>
    <row r="3" spans="1:11" ht="22.5" customHeight="1" x14ac:dyDescent="0.25">
      <c r="A3" s="54" t="s">
        <v>1</v>
      </c>
      <c r="B3" s="54"/>
      <c r="C3" s="54"/>
      <c r="D3" s="54"/>
      <c r="E3" s="54"/>
      <c r="F3" s="54"/>
      <c r="G3" s="54"/>
      <c r="H3" s="54"/>
      <c r="I3" s="54"/>
      <c r="J3" s="54"/>
      <c r="K3" s="54"/>
    </row>
    <row r="4" spans="1:11" ht="22.5" customHeight="1" x14ac:dyDescent="0.25">
      <c r="A4" s="50"/>
      <c r="B4" s="54" t="s">
        <v>724</v>
      </c>
      <c r="C4" s="54"/>
      <c r="D4" s="54"/>
      <c r="E4" s="54"/>
      <c r="F4" s="54"/>
      <c r="G4" s="54"/>
      <c r="H4" s="54"/>
      <c r="I4" s="54"/>
      <c r="J4" s="54"/>
      <c r="K4" s="54"/>
    </row>
    <row r="5" spans="1:11" ht="22.5" customHeight="1" x14ac:dyDescent="0.25">
      <c r="A5" s="50"/>
      <c r="B5" s="54" t="s">
        <v>725</v>
      </c>
      <c r="C5" s="54"/>
      <c r="D5" s="54"/>
      <c r="E5" s="54"/>
      <c r="F5" s="54"/>
      <c r="G5" s="54"/>
      <c r="H5" s="54"/>
      <c r="I5" s="54"/>
      <c r="J5" s="54"/>
      <c r="K5" s="54"/>
    </row>
    <row r="6" spans="1:11" ht="22.5" customHeight="1" x14ac:dyDescent="0.25">
      <c r="A6" s="50"/>
      <c r="B6" s="54" t="s">
        <v>726</v>
      </c>
      <c r="C6" s="54"/>
      <c r="D6" s="54"/>
      <c r="E6" s="54"/>
      <c r="F6" s="54"/>
      <c r="G6" s="54"/>
      <c r="H6" s="54"/>
      <c r="I6" s="54"/>
      <c r="J6" s="54"/>
      <c r="K6" s="54"/>
    </row>
    <row r="7" spans="1:11" x14ac:dyDescent="0.25">
      <c r="A7" s="55" t="s">
        <v>2</v>
      </c>
      <c r="B7" s="55"/>
      <c r="C7" s="55"/>
      <c r="D7" s="55"/>
      <c r="E7" s="55"/>
      <c r="F7" s="55"/>
      <c r="G7" s="55"/>
    </row>
    <row r="8" spans="1:11" ht="51" customHeight="1" x14ac:dyDescent="0.25">
      <c r="A8" s="56" t="s">
        <v>3</v>
      </c>
      <c r="B8" s="56"/>
      <c r="C8" s="56"/>
      <c r="D8" s="56"/>
      <c r="E8" s="56"/>
      <c r="F8" s="56"/>
      <c r="G8" s="56"/>
      <c r="H8" s="56"/>
      <c r="I8" s="56"/>
      <c r="J8" s="56"/>
      <c r="K8" s="56"/>
    </row>
    <row r="9" spans="1:11" x14ac:dyDescent="0.25">
      <c r="A9" s="2"/>
      <c r="B9" s="3"/>
      <c r="C9" s="3"/>
      <c r="D9" s="3"/>
      <c r="E9" s="3"/>
      <c r="F9" s="4"/>
      <c r="G9" s="4"/>
      <c r="I9" s="5"/>
    </row>
    <row r="10" spans="1:11" x14ac:dyDescent="0.25">
      <c r="A10" s="6" t="s">
        <v>2</v>
      </c>
      <c r="B10" s="3" t="s">
        <v>2</v>
      </c>
      <c r="C10" s="57"/>
      <c r="D10" s="57"/>
      <c r="E10" s="57"/>
      <c r="F10" s="57"/>
      <c r="G10" s="57"/>
      <c r="K10" s="5" t="s">
        <v>4</v>
      </c>
    </row>
    <row r="11" spans="1:11" s="12" customFormat="1" ht="60" customHeight="1" x14ac:dyDescent="0.25">
      <c r="A11" s="7" t="s">
        <v>5</v>
      </c>
      <c r="B11" s="8" t="s">
        <v>6</v>
      </c>
      <c r="C11" s="8" t="s">
        <v>7</v>
      </c>
      <c r="D11" s="8" t="s">
        <v>8</v>
      </c>
      <c r="E11" s="8" t="s">
        <v>9</v>
      </c>
      <c r="F11" s="9" t="s">
        <v>10</v>
      </c>
      <c r="G11" s="10" t="s">
        <v>11</v>
      </c>
      <c r="H11" s="11" t="s">
        <v>12</v>
      </c>
      <c r="I11" s="11" t="s">
        <v>12</v>
      </c>
      <c r="J11" s="9" t="s">
        <v>10</v>
      </c>
      <c r="K11" s="10" t="s">
        <v>11</v>
      </c>
    </row>
    <row r="12" spans="1:11" s="16" customFormat="1" ht="25.5" x14ac:dyDescent="0.25">
      <c r="A12" s="13" t="s">
        <v>13</v>
      </c>
      <c r="B12" s="8" t="s">
        <v>14</v>
      </c>
      <c r="C12" s="7"/>
      <c r="D12" s="14"/>
      <c r="E12" s="14"/>
      <c r="F12" s="15" t="e">
        <f t="shared" ref="F12:K12" si="0">F13+F22+F31+F37+F47+F60+F100+F81</f>
        <v>#REF!</v>
      </c>
      <c r="G12" s="15" t="e">
        <f t="shared" si="0"/>
        <v>#REF!</v>
      </c>
      <c r="H12" s="15" t="e">
        <f t="shared" si="0"/>
        <v>#REF!</v>
      </c>
      <c r="I12" s="15" t="e">
        <f t="shared" si="0"/>
        <v>#REF!</v>
      </c>
      <c r="J12" s="15">
        <f t="shared" si="0"/>
        <v>34346408.799999997</v>
      </c>
      <c r="K12" s="15">
        <f t="shared" si="0"/>
        <v>2015917.6</v>
      </c>
    </row>
    <row r="13" spans="1:11" x14ac:dyDescent="0.25">
      <c r="A13" s="17" t="s">
        <v>15</v>
      </c>
      <c r="B13" s="8" t="s">
        <v>16</v>
      </c>
      <c r="C13" s="7"/>
      <c r="D13" s="14"/>
      <c r="E13" s="14"/>
      <c r="F13" s="15">
        <f>F14</f>
        <v>500000</v>
      </c>
      <c r="G13" s="15">
        <f t="shared" ref="G13:K20" si="1">G14</f>
        <v>0</v>
      </c>
      <c r="H13" s="15">
        <f t="shared" si="1"/>
        <v>0</v>
      </c>
      <c r="I13" s="15">
        <f t="shared" si="1"/>
        <v>0</v>
      </c>
      <c r="J13" s="15">
        <f t="shared" si="1"/>
        <v>500000</v>
      </c>
      <c r="K13" s="15">
        <f t="shared" si="1"/>
        <v>0</v>
      </c>
    </row>
    <row r="14" spans="1:11" ht="38.25" x14ac:dyDescent="0.25">
      <c r="A14" s="17" t="s">
        <v>17</v>
      </c>
      <c r="B14" s="8" t="s">
        <v>18</v>
      </c>
      <c r="C14" s="7"/>
      <c r="D14" s="14"/>
      <c r="E14" s="14"/>
      <c r="F14" s="15">
        <f>F15</f>
        <v>500000</v>
      </c>
      <c r="G14" s="15">
        <f t="shared" si="1"/>
        <v>0</v>
      </c>
      <c r="H14" s="15">
        <f t="shared" si="1"/>
        <v>0</v>
      </c>
      <c r="I14" s="15">
        <f t="shared" si="1"/>
        <v>0</v>
      </c>
      <c r="J14" s="15">
        <f t="shared" si="1"/>
        <v>500000</v>
      </c>
      <c r="K14" s="15">
        <f t="shared" si="1"/>
        <v>0</v>
      </c>
    </row>
    <row r="15" spans="1:11" ht="25.5" x14ac:dyDescent="0.25">
      <c r="A15" s="18" t="s">
        <v>19</v>
      </c>
      <c r="B15" s="8" t="s">
        <v>20</v>
      </c>
      <c r="C15" s="7"/>
      <c r="D15" s="14"/>
      <c r="E15" s="14"/>
      <c r="F15" s="15">
        <f t="shared" ref="F15:K15" si="2">F19+F16</f>
        <v>500000</v>
      </c>
      <c r="G15" s="15">
        <f t="shared" si="2"/>
        <v>0</v>
      </c>
      <c r="H15" s="15">
        <f t="shared" si="2"/>
        <v>0</v>
      </c>
      <c r="I15" s="15">
        <f t="shared" si="2"/>
        <v>0</v>
      </c>
      <c r="J15" s="15">
        <f t="shared" si="2"/>
        <v>500000</v>
      </c>
      <c r="K15" s="15">
        <f t="shared" si="2"/>
        <v>0</v>
      </c>
    </row>
    <row r="16" spans="1:11" ht="63.75" x14ac:dyDescent="0.25">
      <c r="A16" s="17" t="s">
        <v>21</v>
      </c>
      <c r="B16" s="8" t="s">
        <v>20</v>
      </c>
      <c r="C16" s="7">
        <v>100</v>
      </c>
      <c r="D16" s="14"/>
      <c r="E16" s="14"/>
      <c r="F16" s="15">
        <f>F17</f>
        <v>74350</v>
      </c>
      <c r="G16" s="15">
        <f t="shared" ref="G16:K17" si="3">G17</f>
        <v>0</v>
      </c>
      <c r="H16" s="15">
        <f t="shared" si="3"/>
        <v>0</v>
      </c>
      <c r="I16" s="15">
        <f t="shared" si="3"/>
        <v>0</v>
      </c>
      <c r="J16" s="15">
        <f t="shared" si="3"/>
        <v>74350</v>
      </c>
      <c r="K16" s="15">
        <f t="shared" si="3"/>
        <v>0</v>
      </c>
    </row>
    <row r="17" spans="1:11" x14ac:dyDescent="0.25">
      <c r="A17" s="17" t="s">
        <v>22</v>
      </c>
      <c r="B17" s="8" t="s">
        <v>20</v>
      </c>
      <c r="C17" s="7">
        <v>100</v>
      </c>
      <c r="D17" s="14" t="s">
        <v>23</v>
      </c>
      <c r="E17" s="14"/>
      <c r="F17" s="15">
        <f>F18</f>
        <v>74350</v>
      </c>
      <c r="G17" s="15">
        <f t="shared" si="3"/>
        <v>0</v>
      </c>
      <c r="H17" s="15">
        <f t="shared" si="3"/>
        <v>0</v>
      </c>
      <c r="I17" s="15">
        <f t="shared" si="3"/>
        <v>0</v>
      </c>
      <c r="J17" s="15">
        <f t="shared" si="3"/>
        <v>74350</v>
      </c>
      <c r="K17" s="15">
        <f t="shared" si="3"/>
        <v>0</v>
      </c>
    </row>
    <row r="18" spans="1:11" x14ac:dyDescent="0.25">
      <c r="A18" s="17" t="s">
        <v>24</v>
      </c>
      <c r="B18" s="8" t="s">
        <v>20</v>
      </c>
      <c r="C18" s="7">
        <v>100</v>
      </c>
      <c r="D18" s="14" t="s">
        <v>23</v>
      </c>
      <c r="E18" s="14" t="s">
        <v>23</v>
      </c>
      <c r="F18" s="15">
        <f>'[1]8. разд '!F745</f>
        <v>74350</v>
      </c>
      <c r="G18" s="15">
        <f>'[1]8. разд '!G745</f>
        <v>0</v>
      </c>
      <c r="H18" s="15">
        <f>'[1]8. разд '!H745</f>
        <v>0</v>
      </c>
      <c r="I18" s="15">
        <f>'[1]8. разд '!I745</f>
        <v>0</v>
      </c>
      <c r="J18" s="15">
        <f>'[1]8. разд '!J745</f>
        <v>74350</v>
      </c>
      <c r="K18" s="15">
        <f>'[1]8. разд '!K745</f>
        <v>0</v>
      </c>
    </row>
    <row r="19" spans="1:11" ht="25.5" x14ac:dyDescent="0.25">
      <c r="A19" s="17" t="s">
        <v>25</v>
      </c>
      <c r="B19" s="8" t="s">
        <v>20</v>
      </c>
      <c r="C19" s="7">
        <v>200</v>
      </c>
      <c r="D19" s="14"/>
      <c r="E19" s="14"/>
      <c r="F19" s="15">
        <f>F20</f>
        <v>425650</v>
      </c>
      <c r="G19" s="15">
        <f t="shared" si="1"/>
        <v>0</v>
      </c>
      <c r="H19" s="15">
        <f t="shared" si="1"/>
        <v>0</v>
      </c>
      <c r="I19" s="15">
        <f t="shared" si="1"/>
        <v>0</v>
      </c>
      <c r="J19" s="15">
        <f t="shared" si="1"/>
        <v>425650</v>
      </c>
      <c r="K19" s="15">
        <f t="shared" si="1"/>
        <v>0</v>
      </c>
    </row>
    <row r="20" spans="1:11" x14ac:dyDescent="0.25">
      <c r="A20" s="17" t="s">
        <v>22</v>
      </c>
      <c r="B20" s="8" t="s">
        <v>20</v>
      </c>
      <c r="C20" s="7">
        <v>200</v>
      </c>
      <c r="D20" s="14" t="s">
        <v>23</v>
      </c>
      <c r="E20" s="14"/>
      <c r="F20" s="15">
        <f>F21</f>
        <v>425650</v>
      </c>
      <c r="G20" s="15">
        <f t="shared" si="1"/>
        <v>0</v>
      </c>
      <c r="H20" s="15">
        <f t="shared" si="1"/>
        <v>0</v>
      </c>
      <c r="I20" s="15">
        <f t="shared" si="1"/>
        <v>0</v>
      </c>
      <c r="J20" s="15">
        <f t="shared" si="1"/>
        <v>425650</v>
      </c>
      <c r="K20" s="15">
        <f t="shared" si="1"/>
        <v>0</v>
      </c>
    </row>
    <row r="21" spans="1:11" x14ac:dyDescent="0.25">
      <c r="A21" s="17" t="s">
        <v>24</v>
      </c>
      <c r="B21" s="8" t="s">
        <v>20</v>
      </c>
      <c r="C21" s="7">
        <v>200</v>
      </c>
      <c r="D21" s="14" t="s">
        <v>23</v>
      </c>
      <c r="E21" s="14" t="s">
        <v>23</v>
      </c>
      <c r="F21" s="15">
        <f>'[1]8. разд '!F746</f>
        <v>425650</v>
      </c>
      <c r="G21" s="15">
        <f>'[1]8. разд '!G746</f>
        <v>0</v>
      </c>
      <c r="H21" s="15">
        <f>'[1]8. разд '!H746</f>
        <v>0</v>
      </c>
      <c r="I21" s="15">
        <f>'[1]8. разд '!I746</f>
        <v>0</v>
      </c>
      <c r="J21" s="15">
        <f>'[1]8. разд '!J746</f>
        <v>425650</v>
      </c>
      <c r="K21" s="15">
        <f>'[1]8. разд '!K746</f>
        <v>0</v>
      </c>
    </row>
    <row r="22" spans="1:11" ht="38.25" x14ac:dyDescent="0.25">
      <c r="A22" s="17" t="s">
        <v>26</v>
      </c>
      <c r="B22" s="8" t="s">
        <v>27</v>
      </c>
      <c r="C22" s="7"/>
      <c r="D22" s="14"/>
      <c r="E22" s="14"/>
      <c r="F22" s="15">
        <f>F23</f>
        <v>1400000</v>
      </c>
      <c r="G22" s="15">
        <f t="shared" ref="G22:K29" si="4">G23</f>
        <v>0</v>
      </c>
      <c r="H22" s="15">
        <f t="shared" si="4"/>
        <v>0</v>
      </c>
      <c r="I22" s="15">
        <f t="shared" si="4"/>
        <v>0</v>
      </c>
      <c r="J22" s="15">
        <f t="shared" si="4"/>
        <v>1400000</v>
      </c>
      <c r="K22" s="15">
        <f t="shared" si="4"/>
        <v>0</v>
      </c>
    </row>
    <row r="23" spans="1:11" ht="38.25" x14ac:dyDescent="0.25">
      <c r="A23" s="17" t="s">
        <v>28</v>
      </c>
      <c r="B23" s="8" t="s">
        <v>29</v>
      </c>
      <c r="C23" s="7"/>
      <c r="D23" s="14"/>
      <c r="E23" s="14"/>
      <c r="F23" s="15">
        <f>F24</f>
        <v>1400000</v>
      </c>
      <c r="G23" s="15">
        <f t="shared" si="4"/>
        <v>0</v>
      </c>
      <c r="H23" s="15">
        <f t="shared" si="4"/>
        <v>0</v>
      </c>
      <c r="I23" s="15">
        <f t="shared" si="4"/>
        <v>0</v>
      </c>
      <c r="J23" s="15">
        <f t="shared" si="4"/>
        <v>1400000</v>
      </c>
      <c r="K23" s="15">
        <f t="shared" si="4"/>
        <v>0</v>
      </c>
    </row>
    <row r="24" spans="1:11" ht="25.5" x14ac:dyDescent="0.25">
      <c r="A24" s="18" t="s">
        <v>19</v>
      </c>
      <c r="B24" s="8" t="s">
        <v>30</v>
      </c>
      <c r="C24" s="7"/>
      <c r="D24" s="14"/>
      <c r="E24" s="14"/>
      <c r="F24" s="15">
        <f t="shared" ref="F24:K24" si="5">F28+F25</f>
        <v>1400000</v>
      </c>
      <c r="G24" s="15">
        <f t="shared" si="5"/>
        <v>0</v>
      </c>
      <c r="H24" s="15">
        <f t="shared" si="5"/>
        <v>0</v>
      </c>
      <c r="I24" s="15">
        <f t="shared" si="5"/>
        <v>0</v>
      </c>
      <c r="J24" s="15">
        <f t="shared" si="5"/>
        <v>1400000</v>
      </c>
      <c r="K24" s="15">
        <f t="shared" si="5"/>
        <v>0</v>
      </c>
    </row>
    <row r="25" spans="1:11" ht="63.75" x14ac:dyDescent="0.25">
      <c r="A25" s="17" t="s">
        <v>21</v>
      </c>
      <c r="B25" s="8" t="s">
        <v>30</v>
      </c>
      <c r="C25" s="7">
        <v>100</v>
      </c>
      <c r="D25" s="14"/>
      <c r="E25" s="14"/>
      <c r="F25" s="15">
        <f>F26</f>
        <v>15600</v>
      </c>
      <c r="G25" s="15">
        <f t="shared" ref="G25:K26" si="6">G26</f>
        <v>0</v>
      </c>
      <c r="H25" s="15">
        <f t="shared" si="6"/>
        <v>0</v>
      </c>
      <c r="I25" s="15">
        <f t="shared" si="6"/>
        <v>0</v>
      </c>
      <c r="J25" s="15">
        <f t="shared" si="6"/>
        <v>15600</v>
      </c>
      <c r="K25" s="15">
        <f t="shared" si="6"/>
        <v>0</v>
      </c>
    </row>
    <row r="26" spans="1:11" x14ac:dyDescent="0.25">
      <c r="A26" s="17" t="s">
        <v>31</v>
      </c>
      <c r="B26" s="8" t="s">
        <v>30</v>
      </c>
      <c r="C26" s="7">
        <v>100</v>
      </c>
      <c r="D26" s="14" t="s">
        <v>32</v>
      </c>
      <c r="E26" s="14"/>
      <c r="F26" s="15">
        <f>F27</f>
        <v>15600</v>
      </c>
      <c r="G26" s="15">
        <f t="shared" si="6"/>
        <v>0</v>
      </c>
      <c r="H26" s="15">
        <f t="shared" si="6"/>
        <v>0</v>
      </c>
      <c r="I26" s="15">
        <f t="shared" si="6"/>
        <v>0</v>
      </c>
      <c r="J26" s="15">
        <f t="shared" si="6"/>
        <v>15600</v>
      </c>
      <c r="K26" s="15">
        <f t="shared" si="6"/>
        <v>0</v>
      </c>
    </row>
    <row r="27" spans="1:11" ht="25.5" x14ac:dyDescent="0.25">
      <c r="A27" s="18" t="s">
        <v>33</v>
      </c>
      <c r="B27" s="8" t="s">
        <v>30</v>
      </c>
      <c r="C27" s="7">
        <v>100</v>
      </c>
      <c r="D27" s="14" t="s">
        <v>32</v>
      </c>
      <c r="E27" s="14" t="s">
        <v>34</v>
      </c>
      <c r="F27" s="15">
        <f>'[1]8. разд '!F1056</f>
        <v>15600</v>
      </c>
      <c r="G27" s="15">
        <f>'[1]8. разд '!G1056</f>
        <v>0</v>
      </c>
      <c r="H27" s="15">
        <f>'[1]8. разд '!H1056</f>
        <v>0</v>
      </c>
      <c r="I27" s="15">
        <f>'[1]8. разд '!I1056</f>
        <v>0</v>
      </c>
      <c r="J27" s="15">
        <f>'[1]8. разд '!J1056</f>
        <v>15600</v>
      </c>
      <c r="K27" s="15">
        <f>'[1]8. разд '!K1056</f>
        <v>0</v>
      </c>
    </row>
    <row r="28" spans="1:11" ht="25.5" x14ac:dyDescent="0.25">
      <c r="A28" s="17" t="s">
        <v>25</v>
      </c>
      <c r="B28" s="8" t="s">
        <v>30</v>
      </c>
      <c r="C28" s="7">
        <v>200</v>
      </c>
      <c r="D28" s="14"/>
      <c r="E28" s="14"/>
      <c r="F28" s="15">
        <f>F29</f>
        <v>1384400</v>
      </c>
      <c r="G28" s="15">
        <f t="shared" si="4"/>
        <v>0</v>
      </c>
      <c r="H28" s="15">
        <f t="shared" si="4"/>
        <v>0</v>
      </c>
      <c r="I28" s="15">
        <f t="shared" si="4"/>
        <v>0</v>
      </c>
      <c r="J28" s="15">
        <f t="shared" si="4"/>
        <v>1384400</v>
      </c>
      <c r="K28" s="15">
        <f t="shared" si="4"/>
        <v>0</v>
      </c>
    </row>
    <row r="29" spans="1:11" x14ac:dyDescent="0.25">
      <c r="A29" s="17" t="s">
        <v>31</v>
      </c>
      <c r="B29" s="8" t="s">
        <v>30</v>
      </c>
      <c r="C29" s="7">
        <v>200</v>
      </c>
      <c r="D29" s="14" t="s">
        <v>32</v>
      </c>
      <c r="E29" s="14"/>
      <c r="F29" s="15">
        <f>F30</f>
        <v>1384400</v>
      </c>
      <c r="G29" s="15">
        <f t="shared" si="4"/>
        <v>0</v>
      </c>
      <c r="H29" s="15">
        <f t="shared" si="4"/>
        <v>0</v>
      </c>
      <c r="I29" s="15">
        <f t="shared" si="4"/>
        <v>0</v>
      </c>
      <c r="J29" s="15">
        <f t="shared" si="4"/>
        <v>1384400</v>
      </c>
      <c r="K29" s="15">
        <f t="shared" si="4"/>
        <v>0</v>
      </c>
    </row>
    <row r="30" spans="1:11" ht="25.5" x14ac:dyDescent="0.25">
      <c r="A30" s="18" t="s">
        <v>33</v>
      </c>
      <c r="B30" s="8" t="s">
        <v>30</v>
      </c>
      <c r="C30" s="7">
        <v>200</v>
      </c>
      <c r="D30" s="14" t="s">
        <v>32</v>
      </c>
      <c r="E30" s="14" t="s">
        <v>34</v>
      </c>
      <c r="F30" s="15">
        <f>'[1]8. разд '!F1057</f>
        <v>1384400</v>
      </c>
      <c r="G30" s="15">
        <f>'[1]8. разд '!G1057</f>
        <v>0</v>
      </c>
      <c r="H30" s="15">
        <f>'[1]8. разд '!H1057</f>
        <v>0</v>
      </c>
      <c r="I30" s="15">
        <f>'[1]8. разд '!I1057</f>
        <v>0</v>
      </c>
      <c r="J30" s="15">
        <f>'[1]8. разд '!J1057</f>
        <v>1384400</v>
      </c>
      <c r="K30" s="15">
        <f>'[1]8. разд '!K1057</f>
        <v>0</v>
      </c>
    </row>
    <row r="31" spans="1:11" ht="38.25" x14ac:dyDescent="0.25">
      <c r="A31" s="17" t="s">
        <v>35</v>
      </c>
      <c r="B31" s="8" t="s">
        <v>36</v>
      </c>
      <c r="C31" s="7"/>
      <c r="D31" s="14"/>
      <c r="E31" s="14"/>
      <c r="F31" s="15" t="e">
        <f>F32</f>
        <v>#REF!</v>
      </c>
      <c r="G31" s="15" t="e">
        <f t="shared" ref="G31:K35" si="7">G32</f>
        <v>#REF!</v>
      </c>
      <c r="H31" s="15" t="e">
        <f t="shared" si="7"/>
        <v>#REF!</v>
      </c>
      <c r="I31" s="15" t="e">
        <f t="shared" si="7"/>
        <v>#REF!</v>
      </c>
      <c r="J31" s="15">
        <f t="shared" si="7"/>
        <v>300000</v>
      </c>
      <c r="K31" s="15">
        <f t="shared" si="7"/>
        <v>0</v>
      </c>
    </row>
    <row r="32" spans="1:11" ht="51" x14ac:dyDescent="0.25">
      <c r="A32" s="17" t="s">
        <v>37</v>
      </c>
      <c r="B32" s="8" t="s">
        <v>38</v>
      </c>
      <c r="C32" s="7"/>
      <c r="D32" s="14"/>
      <c r="E32" s="14"/>
      <c r="F32" s="15" t="e">
        <f>F33</f>
        <v>#REF!</v>
      </c>
      <c r="G32" s="15" t="e">
        <f t="shared" si="7"/>
        <v>#REF!</v>
      </c>
      <c r="H32" s="15" t="e">
        <f t="shared" si="7"/>
        <v>#REF!</v>
      </c>
      <c r="I32" s="15" t="e">
        <f t="shared" si="7"/>
        <v>#REF!</v>
      </c>
      <c r="J32" s="15">
        <f t="shared" si="7"/>
        <v>300000</v>
      </c>
      <c r="K32" s="15">
        <f t="shared" si="7"/>
        <v>0</v>
      </c>
    </row>
    <row r="33" spans="1:12" ht="25.5" x14ac:dyDescent="0.25">
      <c r="A33" s="18" t="s">
        <v>19</v>
      </c>
      <c r="B33" s="8" t="s">
        <v>39</v>
      </c>
      <c r="C33" s="7"/>
      <c r="D33" s="14"/>
      <c r="E33" s="14"/>
      <c r="F33" s="15" t="e">
        <f>F34+#REF!</f>
        <v>#REF!</v>
      </c>
      <c r="G33" s="15" t="e">
        <f>G34+#REF!</f>
        <v>#REF!</v>
      </c>
      <c r="H33" s="15" t="e">
        <f>H34+#REF!</f>
        <v>#REF!</v>
      </c>
      <c r="I33" s="15" t="e">
        <f>I34+#REF!</f>
        <v>#REF!</v>
      </c>
      <c r="J33" s="15">
        <f>J34</f>
        <v>300000</v>
      </c>
      <c r="K33" s="15">
        <f>K34</f>
        <v>0</v>
      </c>
    </row>
    <row r="34" spans="1:12" ht="25.5" x14ac:dyDescent="0.25">
      <c r="A34" s="17" t="s">
        <v>25</v>
      </c>
      <c r="B34" s="8" t="s">
        <v>39</v>
      </c>
      <c r="C34" s="7">
        <v>200</v>
      </c>
      <c r="D34" s="14"/>
      <c r="E34" s="14"/>
      <c r="F34" s="15">
        <f>F35</f>
        <v>300000</v>
      </c>
      <c r="G34" s="15">
        <f t="shared" si="7"/>
        <v>0</v>
      </c>
      <c r="H34" s="15">
        <f t="shared" si="7"/>
        <v>0</v>
      </c>
      <c r="I34" s="15">
        <f t="shared" si="7"/>
        <v>0</v>
      </c>
      <c r="J34" s="15">
        <f t="shared" si="7"/>
        <v>300000</v>
      </c>
      <c r="K34" s="15">
        <f t="shared" si="7"/>
        <v>0</v>
      </c>
    </row>
    <row r="35" spans="1:12" x14ac:dyDescent="0.25">
      <c r="A35" s="17" t="s">
        <v>22</v>
      </c>
      <c r="B35" s="8" t="s">
        <v>39</v>
      </c>
      <c r="C35" s="7">
        <v>200</v>
      </c>
      <c r="D35" s="14" t="s">
        <v>23</v>
      </c>
      <c r="E35" s="14"/>
      <c r="F35" s="15">
        <f>F36</f>
        <v>300000</v>
      </c>
      <c r="G35" s="15">
        <f t="shared" si="7"/>
        <v>0</v>
      </c>
      <c r="H35" s="15">
        <f t="shared" si="7"/>
        <v>0</v>
      </c>
      <c r="I35" s="15">
        <f t="shared" si="7"/>
        <v>0</v>
      </c>
      <c r="J35" s="15">
        <f t="shared" si="7"/>
        <v>300000</v>
      </c>
      <c r="K35" s="15">
        <f t="shared" si="7"/>
        <v>0</v>
      </c>
    </row>
    <row r="36" spans="1:12" x14ac:dyDescent="0.25">
      <c r="A36" s="17" t="s">
        <v>24</v>
      </c>
      <c r="B36" s="8" t="s">
        <v>39</v>
      </c>
      <c r="C36" s="7">
        <v>200</v>
      </c>
      <c r="D36" s="14" t="s">
        <v>23</v>
      </c>
      <c r="E36" s="14" t="s">
        <v>23</v>
      </c>
      <c r="F36" s="15">
        <f>'[1]8. разд '!F751</f>
        <v>300000</v>
      </c>
      <c r="G36" s="15">
        <f>'[1]8. разд '!G751</f>
        <v>0</v>
      </c>
      <c r="H36" s="15">
        <f>'[1]8. разд '!H751</f>
        <v>0</v>
      </c>
      <c r="I36" s="15">
        <f>'[1]8. разд '!I751</f>
        <v>0</v>
      </c>
      <c r="J36" s="15">
        <f>'[1]8. разд '!J751</f>
        <v>300000</v>
      </c>
      <c r="K36" s="15">
        <f>'[1]8. разд '!K751</f>
        <v>0</v>
      </c>
    </row>
    <row r="37" spans="1:12" ht="38.25" x14ac:dyDescent="0.25">
      <c r="A37" s="17" t="s">
        <v>40</v>
      </c>
      <c r="B37" s="8" t="s">
        <v>41</v>
      </c>
      <c r="C37" s="7"/>
      <c r="D37" s="14"/>
      <c r="E37" s="14"/>
      <c r="F37" s="15" t="e">
        <f t="shared" ref="F37:K37" si="8">F38</f>
        <v>#REF!</v>
      </c>
      <c r="G37" s="15" t="e">
        <f t="shared" si="8"/>
        <v>#REF!</v>
      </c>
      <c r="H37" s="15" t="e">
        <f t="shared" si="8"/>
        <v>#REF!</v>
      </c>
      <c r="I37" s="15" t="e">
        <f t="shared" si="8"/>
        <v>#REF!</v>
      </c>
      <c r="J37" s="15">
        <f t="shared" si="8"/>
        <v>7148720</v>
      </c>
      <c r="K37" s="15">
        <f t="shared" si="8"/>
        <v>0</v>
      </c>
    </row>
    <row r="38" spans="1:12" ht="38.25" x14ac:dyDescent="0.25">
      <c r="A38" s="17" t="s">
        <v>42</v>
      </c>
      <c r="B38" s="8" t="s">
        <v>43</v>
      </c>
      <c r="C38" s="7"/>
      <c r="D38" s="14"/>
      <c r="E38" s="8"/>
      <c r="F38" s="15" t="e">
        <f t="shared" ref="F38:K38" si="9">+F39+F43</f>
        <v>#REF!</v>
      </c>
      <c r="G38" s="15" t="e">
        <f t="shared" si="9"/>
        <v>#REF!</v>
      </c>
      <c r="H38" s="15" t="e">
        <f t="shared" si="9"/>
        <v>#REF!</v>
      </c>
      <c r="I38" s="15" t="e">
        <f t="shared" si="9"/>
        <v>#REF!</v>
      </c>
      <c r="J38" s="15">
        <f t="shared" si="9"/>
        <v>7148720</v>
      </c>
      <c r="K38" s="15">
        <f t="shared" si="9"/>
        <v>0</v>
      </c>
    </row>
    <row r="39" spans="1:12" ht="76.5" x14ac:dyDescent="0.25">
      <c r="A39" s="17" t="s">
        <v>44</v>
      </c>
      <c r="B39" s="8" t="s">
        <v>45</v>
      </c>
      <c r="C39" s="7"/>
      <c r="D39" s="14"/>
      <c r="E39" s="8"/>
      <c r="F39" s="15" t="e">
        <f>F40+#REF!+#REF!</f>
        <v>#REF!</v>
      </c>
      <c r="G39" s="15" t="e">
        <f>G40+#REF!+#REF!</f>
        <v>#REF!</v>
      </c>
      <c r="H39" s="15" t="e">
        <f>H40+#REF!+#REF!</f>
        <v>#REF!</v>
      </c>
      <c r="I39" s="15" t="e">
        <f>I40+#REF!+#REF!</f>
        <v>#REF!</v>
      </c>
      <c r="J39" s="15">
        <f>J40</f>
        <v>400000</v>
      </c>
      <c r="K39" s="15">
        <f>K40</f>
        <v>0</v>
      </c>
    </row>
    <row r="40" spans="1:12" x14ac:dyDescent="0.25">
      <c r="A40" s="17" t="s">
        <v>52</v>
      </c>
      <c r="B40" s="8" t="s">
        <v>45</v>
      </c>
      <c r="C40" s="7">
        <v>800</v>
      </c>
      <c r="D40" s="14"/>
      <c r="E40" s="8"/>
      <c r="F40" s="15">
        <f>F41</f>
        <v>400000</v>
      </c>
      <c r="G40" s="15">
        <f t="shared" ref="G40:K41" si="10">G41</f>
        <v>0</v>
      </c>
      <c r="H40" s="15">
        <f t="shared" si="10"/>
        <v>0</v>
      </c>
      <c r="I40" s="15">
        <f t="shared" si="10"/>
        <v>0</v>
      </c>
      <c r="J40" s="15">
        <f t="shared" si="10"/>
        <v>400000</v>
      </c>
      <c r="K40" s="15">
        <f t="shared" si="10"/>
        <v>0</v>
      </c>
    </row>
    <row r="41" spans="1:12" x14ac:dyDescent="0.25">
      <c r="A41" s="17" t="s">
        <v>47</v>
      </c>
      <c r="B41" s="8" t="s">
        <v>45</v>
      </c>
      <c r="C41" s="7">
        <v>800</v>
      </c>
      <c r="D41" s="8" t="s">
        <v>48</v>
      </c>
      <c r="E41" s="8"/>
      <c r="F41" s="15">
        <f>F42</f>
        <v>400000</v>
      </c>
      <c r="G41" s="15">
        <f t="shared" si="10"/>
        <v>0</v>
      </c>
      <c r="H41" s="15">
        <f t="shared" si="10"/>
        <v>0</v>
      </c>
      <c r="I41" s="15">
        <f t="shared" si="10"/>
        <v>0</v>
      </c>
      <c r="J41" s="15">
        <f t="shared" si="10"/>
        <v>400000</v>
      </c>
      <c r="K41" s="15">
        <f t="shared" si="10"/>
        <v>0</v>
      </c>
    </row>
    <row r="42" spans="1:12" x14ac:dyDescent="0.25">
      <c r="A42" s="17" t="s">
        <v>49</v>
      </c>
      <c r="B42" s="8" t="s">
        <v>45</v>
      </c>
      <c r="C42" s="7">
        <v>800</v>
      </c>
      <c r="D42" s="8" t="s">
        <v>48</v>
      </c>
      <c r="E42" s="8" t="s">
        <v>50</v>
      </c>
      <c r="F42" s="15">
        <f>'[1]8. разд '!F135</f>
        <v>400000</v>
      </c>
      <c r="G42" s="15">
        <f>'[1]8. разд '!G135</f>
        <v>0</v>
      </c>
      <c r="H42" s="15">
        <f>'[1]8. разд '!H135</f>
        <v>0</v>
      </c>
      <c r="I42" s="15">
        <f>'[1]8. разд '!I135</f>
        <v>0</v>
      </c>
      <c r="J42" s="15">
        <f>'[1]8. разд '!J135</f>
        <v>400000</v>
      </c>
      <c r="K42" s="15">
        <f>'[1]8. разд '!K135</f>
        <v>0</v>
      </c>
    </row>
    <row r="43" spans="1:12" x14ac:dyDescent="0.25">
      <c r="A43" s="18" t="s">
        <v>53</v>
      </c>
      <c r="B43" s="8" t="s">
        <v>54</v>
      </c>
      <c r="C43" s="7"/>
      <c r="D43" s="8"/>
      <c r="E43" s="8"/>
      <c r="F43" s="15">
        <f>F44</f>
        <v>6748720</v>
      </c>
      <c r="G43" s="15">
        <f t="shared" ref="G43:K45" si="11">G44</f>
        <v>0</v>
      </c>
      <c r="H43" s="15">
        <f t="shared" si="11"/>
        <v>0</v>
      </c>
      <c r="I43" s="15">
        <f t="shared" si="11"/>
        <v>0</v>
      </c>
      <c r="J43" s="15">
        <f t="shared" si="11"/>
        <v>6748720</v>
      </c>
      <c r="K43" s="15">
        <f t="shared" si="11"/>
        <v>0</v>
      </c>
    </row>
    <row r="44" spans="1:12" x14ac:dyDescent="0.25">
      <c r="A44" s="17" t="s">
        <v>55</v>
      </c>
      <c r="B44" s="8" t="s">
        <v>54</v>
      </c>
      <c r="C44" s="7">
        <v>300</v>
      </c>
      <c r="D44" s="14"/>
      <c r="E44" s="8"/>
      <c r="F44" s="15">
        <f>F45</f>
        <v>6748720</v>
      </c>
      <c r="G44" s="15">
        <f t="shared" si="11"/>
        <v>0</v>
      </c>
      <c r="H44" s="15">
        <f t="shared" si="11"/>
        <v>0</v>
      </c>
      <c r="I44" s="15">
        <f t="shared" si="11"/>
        <v>0</v>
      </c>
      <c r="J44" s="15">
        <f t="shared" si="11"/>
        <v>6748720</v>
      </c>
      <c r="K44" s="15">
        <f t="shared" si="11"/>
        <v>0</v>
      </c>
    </row>
    <row r="45" spans="1:12" x14ac:dyDescent="0.25">
      <c r="A45" s="17" t="s">
        <v>56</v>
      </c>
      <c r="B45" s="8" t="s">
        <v>54</v>
      </c>
      <c r="C45" s="7">
        <v>300</v>
      </c>
      <c r="D45" s="8" t="s">
        <v>57</v>
      </c>
      <c r="E45" s="8"/>
      <c r="F45" s="15">
        <f>F46</f>
        <v>6748720</v>
      </c>
      <c r="G45" s="15">
        <f t="shared" si="11"/>
        <v>0</v>
      </c>
      <c r="H45" s="15">
        <f t="shared" si="11"/>
        <v>0</v>
      </c>
      <c r="I45" s="15">
        <f t="shared" si="11"/>
        <v>0</v>
      </c>
      <c r="J45" s="15">
        <f t="shared" si="11"/>
        <v>6748720</v>
      </c>
      <c r="K45" s="15">
        <f t="shared" si="11"/>
        <v>0</v>
      </c>
    </row>
    <row r="46" spans="1:12" x14ac:dyDescent="0.25">
      <c r="A46" s="17" t="s">
        <v>58</v>
      </c>
      <c r="B46" s="8" t="s">
        <v>54</v>
      </c>
      <c r="C46" s="7">
        <v>300</v>
      </c>
      <c r="D46" s="8" t="s">
        <v>57</v>
      </c>
      <c r="E46" s="8" t="s">
        <v>48</v>
      </c>
      <c r="F46" s="15">
        <f>'[1]8. разд '!F981</f>
        <v>6748720</v>
      </c>
      <c r="G46" s="15">
        <f>'[1]8. разд '!G981</f>
        <v>0</v>
      </c>
      <c r="H46" s="15">
        <f>'[1]8. разд '!H981</f>
        <v>0</v>
      </c>
      <c r="I46" s="15">
        <f>'[1]8. разд '!I981</f>
        <v>0</v>
      </c>
      <c r="J46" s="15">
        <f>'[1]8. разд '!J981</f>
        <v>6748720</v>
      </c>
      <c r="K46" s="15">
        <f>'[1]8. разд '!K981</f>
        <v>0</v>
      </c>
    </row>
    <row r="47" spans="1:12" ht="25.5" x14ac:dyDescent="0.25">
      <c r="A47" s="17" t="s">
        <v>59</v>
      </c>
      <c r="B47" s="8" t="s">
        <v>60</v>
      </c>
      <c r="C47" s="8"/>
      <c r="D47" s="14"/>
      <c r="E47" s="8"/>
      <c r="F47" s="15" t="e">
        <f>#REF!+F48</f>
        <v>#REF!</v>
      </c>
      <c r="G47" s="15" t="e">
        <f>#REF!+G48</f>
        <v>#REF!</v>
      </c>
      <c r="H47" s="15" t="e">
        <f>#REF!+H48</f>
        <v>#REF!</v>
      </c>
      <c r="I47" s="15" t="e">
        <f>#REF!+I48</f>
        <v>#REF!</v>
      </c>
      <c r="J47" s="15">
        <f>J48</f>
        <v>2614289.41</v>
      </c>
      <c r="K47" s="15">
        <f>K48</f>
        <v>1018328.21</v>
      </c>
      <c r="L47" s="19"/>
    </row>
    <row r="48" spans="1:12" ht="25.5" x14ac:dyDescent="0.25">
      <c r="A48" s="17" t="s">
        <v>63</v>
      </c>
      <c r="B48" s="8" t="s">
        <v>64</v>
      </c>
      <c r="C48" s="8"/>
      <c r="D48" s="14"/>
      <c r="E48" s="8"/>
      <c r="F48" s="15" t="e">
        <f>F49+F53+#REF!+F56+#REF!</f>
        <v>#REF!</v>
      </c>
      <c r="G48" s="15" t="e">
        <f>G49+G53+#REF!+G56+#REF!</f>
        <v>#REF!</v>
      </c>
      <c r="H48" s="15" t="e">
        <f>H49+H53+#REF!+H56+#REF!</f>
        <v>#REF!</v>
      </c>
      <c r="I48" s="15" t="e">
        <f>I49+I53+#REF!+I56+#REF!</f>
        <v>#REF!</v>
      </c>
      <c r="J48" s="15">
        <f>J49+J53+J56</f>
        <v>2614289.41</v>
      </c>
      <c r="K48" s="15">
        <f>K49+K53+K56</f>
        <v>1018328.21</v>
      </c>
    </row>
    <row r="49" spans="1:11" ht="38.25" x14ac:dyDescent="0.25">
      <c r="A49" s="21" t="s">
        <v>66</v>
      </c>
      <c r="B49" s="8" t="s">
        <v>67</v>
      </c>
      <c r="C49" s="8" t="s">
        <v>68</v>
      </c>
      <c r="D49" s="14"/>
      <c r="E49" s="8"/>
      <c r="F49" s="15">
        <f>F50</f>
        <v>202658</v>
      </c>
      <c r="G49" s="15">
        <f t="shared" ref="G49:K50" si="12">G50</f>
        <v>0</v>
      </c>
      <c r="H49" s="15">
        <f t="shared" si="12"/>
        <v>0</v>
      </c>
      <c r="I49" s="15">
        <f t="shared" si="12"/>
        <v>0</v>
      </c>
      <c r="J49" s="15">
        <f t="shared" si="12"/>
        <v>202658</v>
      </c>
      <c r="K49" s="15">
        <f t="shared" si="12"/>
        <v>0</v>
      </c>
    </row>
    <row r="50" spans="1:11" x14ac:dyDescent="0.25">
      <c r="A50" s="17" t="s">
        <v>56</v>
      </c>
      <c r="B50" s="8" t="s">
        <v>67</v>
      </c>
      <c r="C50" s="8" t="s">
        <v>68</v>
      </c>
      <c r="D50" s="8" t="s">
        <v>57</v>
      </c>
      <c r="E50" s="8"/>
      <c r="F50" s="15">
        <f>F51</f>
        <v>202658</v>
      </c>
      <c r="G50" s="15">
        <f t="shared" si="12"/>
        <v>0</v>
      </c>
      <c r="H50" s="15">
        <f t="shared" si="12"/>
        <v>0</v>
      </c>
      <c r="I50" s="15">
        <f t="shared" si="12"/>
        <v>0</v>
      </c>
      <c r="J50" s="15">
        <f t="shared" si="12"/>
        <v>202658</v>
      </c>
      <c r="K50" s="15">
        <f t="shared" si="12"/>
        <v>0</v>
      </c>
    </row>
    <row r="51" spans="1:11" x14ac:dyDescent="0.25">
      <c r="A51" s="17" t="s">
        <v>61</v>
      </c>
      <c r="B51" s="8" t="s">
        <v>67</v>
      </c>
      <c r="C51" s="8" t="s">
        <v>68</v>
      </c>
      <c r="D51" s="8" t="s">
        <v>57</v>
      </c>
      <c r="E51" s="8" t="s">
        <v>62</v>
      </c>
      <c r="F51" s="15">
        <f>'[1]8. разд '!F1046</f>
        <v>202658</v>
      </c>
      <c r="G51" s="15">
        <f>'[1]8. разд '!G1046</f>
        <v>0</v>
      </c>
      <c r="H51" s="15">
        <f>'[1]8. разд '!H1046</f>
        <v>0</v>
      </c>
      <c r="I51" s="15">
        <f>'[1]8. разд '!I1046</f>
        <v>0</v>
      </c>
      <c r="J51" s="15">
        <f>'[1]8. разд '!J1046</f>
        <v>202658</v>
      </c>
      <c r="K51" s="15">
        <f>'[1]8. разд '!K1046</f>
        <v>0</v>
      </c>
    </row>
    <row r="52" spans="1:11" ht="25.5" x14ac:dyDescent="0.25">
      <c r="A52" s="18" t="s">
        <v>19</v>
      </c>
      <c r="B52" s="8" t="s">
        <v>67</v>
      </c>
      <c r="C52" s="8"/>
      <c r="D52" s="14"/>
      <c r="E52" s="8"/>
      <c r="F52" s="15">
        <f>F53</f>
        <v>813000</v>
      </c>
      <c r="G52" s="15">
        <f t="shared" ref="G52:K54" si="13">G53</f>
        <v>0</v>
      </c>
      <c r="H52" s="15">
        <f t="shared" si="13"/>
        <v>0</v>
      </c>
      <c r="I52" s="15">
        <f t="shared" si="13"/>
        <v>0</v>
      </c>
      <c r="J52" s="15">
        <f t="shared" si="13"/>
        <v>813000</v>
      </c>
      <c r="K52" s="15">
        <f t="shared" si="13"/>
        <v>0</v>
      </c>
    </row>
    <row r="53" spans="1:11" ht="38.25" x14ac:dyDescent="0.25">
      <c r="A53" s="17" t="s">
        <v>51</v>
      </c>
      <c r="B53" s="8" t="s">
        <v>67</v>
      </c>
      <c r="C53" s="8" t="s">
        <v>65</v>
      </c>
      <c r="D53" s="14"/>
      <c r="E53" s="8"/>
      <c r="F53" s="15">
        <f>F54</f>
        <v>813000</v>
      </c>
      <c r="G53" s="15">
        <f t="shared" si="13"/>
        <v>0</v>
      </c>
      <c r="H53" s="15">
        <f t="shared" si="13"/>
        <v>0</v>
      </c>
      <c r="I53" s="15">
        <f t="shared" si="13"/>
        <v>0</v>
      </c>
      <c r="J53" s="15">
        <f t="shared" si="13"/>
        <v>813000</v>
      </c>
      <c r="K53" s="15">
        <f t="shared" si="13"/>
        <v>0</v>
      </c>
    </row>
    <row r="54" spans="1:11" x14ac:dyDescent="0.25">
      <c r="A54" s="17" t="s">
        <v>56</v>
      </c>
      <c r="B54" s="8" t="s">
        <v>67</v>
      </c>
      <c r="C54" s="8" t="s">
        <v>65</v>
      </c>
      <c r="D54" s="8" t="s">
        <v>57</v>
      </c>
      <c r="E54" s="8"/>
      <c r="F54" s="15">
        <f>F55</f>
        <v>813000</v>
      </c>
      <c r="G54" s="15">
        <f t="shared" si="13"/>
        <v>0</v>
      </c>
      <c r="H54" s="15">
        <f t="shared" si="13"/>
        <v>0</v>
      </c>
      <c r="I54" s="15">
        <f t="shared" si="13"/>
        <v>0</v>
      </c>
      <c r="J54" s="15">
        <f t="shared" si="13"/>
        <v>813000</v>
      </c>
      <c r="K54" s="15">
        <f t="shared" si="13"/>
        <v>0</v>
      </c>
    </row>
    <row r="55" spans="1:11" x14ac:dyDescent="0.25">
      <c r="A55" s="17" t="s">
        <v>61</v>
      </c>
      <c r="B55" s="8" t="s">
        <v>67</v>
      </c>
      <c r="C55" s="8" t="s">
        <v>65</v>
      </c>
      <c r="D55" s="8" t="s">
        <v>57</v>
      </c>
      <c r="E55" s="8" t="s">
        <v>62</v>
      </c>
      <c r="F55" s="15">
        <f>'[1]8. разд '!F1047</f>
        <v>813000</v>
      </c>
      <c r="G55" s="15">
        <f>'[1]8. разд '!G1047</f>
        <v>0</v>
      </c>
      <c r="H55" s="15">
        <f>'[1]8. разд '!H1047</f>
        <v>0</v>
      </c>
      <c r="I55" s="15">
        <f>'[1]8. разд '!I1047</f>
        <v>0</v>
      </c>
      <c r="J55" s="15">
        <f>'[1]8. разд '!J1047</f>
        <v>813000</v>
      </c>
      <c r="K55" s="15">
        <f>'[1]8. разд '!K1047</f>
        <v>0</v>
      </c>
    </row>
    <row r="56" spans="1:11" ht="36.75" x14ac:dyDescent="0.25">
      <c r="A56" s="22" t="s">
        <v>69</v>
      </c>
      <c r="B56" s="8" t="s">
        <v>70</v>
      </c>
      <c r="C56" s="8"/>
      <c r="D56" s="8"/>
      <c r="E56" s="8"/>
      <c r="F56" s="15" t="e">
        <f t="shared" ref="F56:K56" si="14">F57</f>
        <v>#REF!</v>
      </c>
      <c r="G56" s="15" t="e">
        <f t="shared" si="14"/>
        <v>#REF!</v>
      </c>
      <c r="H56" s="15" t="e">
        <f t="shared" si="14"/>
        <v>#REF!</v>
      </c>
      <c r="I56" s="15" t="e">
        <f t="shared" si="14"/>
        <v>#REF!</v>
      </c>
      <c r="J56" s="15">
        <f t="shared" si="14"/>
        <v>1598631.41</v>
      </c>
      <c r="K56" s="15">
        <f t="shared" si="14"/>
        <v>1018328.21</v>
      </c>
    </row>
    <row r="57" spans="1:11" ht="38.25" x14ac:dyDescent="0.25">
      <c r="A57" s="17" t="s">
        <v>51</v>
      </c>
      <c r="B57" s="8" t="s">
        <v>70</v>
      </c>
      <c r="C57" s="8" t="s">
        <v>65</v>
      </c>
      <c r="D57" s="14"/>
      <c r="E57" s="8"/>
      <c r="F57" s="15" t="e">
        <f>#REF!+F58</f>
        <v>#REF!</v>
      </c>
      <c r="G57" s="15" t="e">
        <f>#REF!+G58</f>
        <v>#REF!</v>
      </c>
      <c r="H57" s="15" t="e">
        <f>#REF!+H58</f>
        <v>#REF!</v>
      </c>
      <c r="I57" s="15" t="e">
        <f>#REF!+I58</f>
        <v>#REF!</v>
      </c>
      <c r="J57" s="15">
        <f>J58</f>
        <v>1598631.41</v>
      </c>
      <c r="K57" s="15">
        <f>K58</f>
        <v>1018328.21</v>
      </c>
    </row>
    <row r="58" spans="1:11" x14ac:dyDescent="0.25">
      <c r="A58" s="17" t="s">
        <v>22</v>
      </c>
      <c r="B58" s="8" t="s">
        <v>70</v>
      </c>
      <c r="C58" s="8" t="s">
        <v>65</v>
      </c>
      <c r="D58" s="8" t="s">
        <v>23</v>
      </c>
      <c r="E58" s="8"/>
      <c r="F58" s="15">
        <f t="shared" ref="F58:K58" si="15">F59</f>
        <v>1598631.41</v>
      </c>
      <c r="G58" s="15">
        <f t="shared" si="15"/>
        <v>1018328.21</v>
      </c>
      <c r="H58" s="15">
        <f t="shared" si="15"/>
        <v>0</v>
      </c>
      <c r="I58" s="15">
        <f t="shared" si="15"/>
        <v>0</v>
      </c>
      <c r="J58" s="15">
        <f t="shared" si="15"/>
        <v>1598631.41</v>
      </c>
      <c r="K58" s="15">
        <f t="shared" si="15"/>
        <v>1018328.21</v>
      </c>
    </row>
    <row r="59" spans="1:11" x14ac:dyDescent="0.25">
      <c r="A59" s="17" t="s">
        <v>71</v>
      </c>
      <c r="B59" s="8" t="s">
        <v>70</v>
      </c>
      <c r="C59" s="8" t="s">
        <v>65</v>
      </c>
      <c r="D59" s="8" t="s">
        <v>23</v>
      </c>
      <c r="E59" s="8" t="s">
        <v>72</v>
      </c>
      <c r="F59" s="15">
        <f>'[1]8. разд '!F690</f>
        <v>1598631.41</v>
      </c>
      <c r="G59" s="15">
        <f>'[1]8. разд '!G690</f>
        <v>1018328.21</v>
      </c>
      <c r="H59" s="15">
        <f>'[1]8. разд '!H690</f>
        <v>0</v>
      </c>
      <c r="I59" s="15">
        <f>'[1]8. разд '!I690</f>
        <v>0</v>
      </c>
      <c r="J59" s="15">
        <f>'[1]8. разд '!J690</f>
        <v>1598631.41</v>
      </c>
      <c r="K59" s="15">
        <f>'[1]8. разд '!K690</f>
        <v>1018328.21</v>
      </c>
    </row>
    <row r="60" spans="1:11" ht="25.5" x14ac:dyDescent="0.25">
      <c r="A60" s="17" t="s">
        <v>74</v>
      </c>
      <c r="B60" s="8" t="s">
        <v>75</v>
      </c>
      <c r="C60" s="7"/>
      <c r="D60" s="14"/>
      <c r="E60" s="8"/>
      <c r="F60" s="15" t="e">
        <f t="shared" ref="F60:K60" si="16">F61+F66+F71+F76</f>
        <v>#REF!</v>
      </c>
      <c r="G60" s="15" t="e">
        <f t="shared" si="16"/>
        <v>#REF!</v>
      </c>
      <c r="H60" s="15" t="e">
        <f t="shared" si="16"/>
        <v>#REF!</v>
      </c>
      <c r="I60" s="15" t="e">
        <f t="shared" si="16"/>
        <v>#REF!</v>
      </c>
      <c r="J60" s="15">
        <f t="shared" si="16"/>
        <v>2519400</v>
      </c>
      <c r="K60" s="15">
        <f t="shared" si="16"/>
        <v>0</v>
      </c>
    </row>
    <row r="61" spans="1:11" ht="38.25" x14ac:dyDescent="0.25">
      <c r="A61" s="17" t="s">
        <v>76</v>
      </c>
      <c r="B61" s="8" t="s">
        <v>77</v>
      </c>
      <c r="C61" s="7"/>
      <c r="D61" s="14"/>
      <c r="E61" s="8"/>
      <c r="F61" s="15">
        <f>F62</f>
        <v>600000</v>
      </c>
      <c r="G61" s="15">
        <f t="shared" ref="G61:K64" si="17">G62</f>
        <v>0</v>
      </c>
      <c r="H61" s="15">
        <f t="shared" si="17"/>
        <v>0</v>
      </c>
      <c r="I61" s="15">
        <f t="shared" si="17"/>
        <v>0</v>
      </c>
      <c r="J61" s="15">
        <f t="shared" si="17"/>
        <v>600000</v>
      </c>
      <c r="K61" s="15">
        <f t="shared" si="17"/>
        <v>0</v>
      </c>
    </row>
    <row r="62" spans="1:11" ht="25.5" x14ac:dyDescent="0.25">
      <c r="A62" s="18" t="s">
        <v>19</v>
      </c>
      <c r="B62" s="8" t="s">
        <v>78</v>
      </c>
      <c r="C62" s="7"/>
      <c r="D62" s="14"/>
      <c r="E62" s="8"/>
      <c r="F62" s="15">
        <f>F63</f>
        <v>600000</v>
      </c>
      <c r="G62" s="15">
        <f t="shared" si="17"/>
        <v>0</v>
      </c>
      <c r="H62" s="15">
        <f t="shared" si="17"/>
        <v>0</v>
      </c>
      <c r="I62" s="15">
        <f t="shared" si="17"/>
        <v>0</v>
      </c>
      <c r="J62" s="15">
        <f t="shared" si="17"/>
        <v>600000</v>
      </c>
      <c r="K62" s="15">
        <f t="shared" si="17"/>
        <v>0</v>
      </c>
    </row>
    <row r="63" spans="1:11" ht="25.5" x14ac:dyDescent="0.25">
      <c r="A63" s="17" t="s">
        <v>25</v>
      </c>
      <c r="B63" s="8" t="s">
        <v>78</v>
      </c>
      <c r="C63" s="7">
        <v>200</v>
      </c>
      <c r="D63" s="14"/>
      <c r="E63" s="8"/>
      <c r="F63" s="15">
        <f>F64</f>
        <v>600000</v>
      </c>
      <c r="G63" s="15">
        <f t="shared" si="17"/>
        <v>0</v>
      </c>
      <c r="H63" s="15">
        <f t="shared" si="17"/>
        <v>0</v>
      </c>
      <c r="I63" s="15">
        <f t="shared" si="17"/>
        <v>0</v>
      </c>
      <c r="J63" s="15">
        <f t="shared" si="17"/>
        <v>600000</v>
      </c>
      <c r="K63" s="15">
        <f t="shared" si="17"/>
        <v>0</v>
      </c>
    </row>
    <row r="64" spans="1:11" ht="25.5" x14ac:dyDescent="0.25">
      <c r="A64" s="17" t="s">
        <v>79</v>
      </c>
      <c r="B64" s="8" t="s">
        <v>78</v>
      </c>
      <c r="C64" s="7">
        <v>200</v>
      </c>
      <c r="D64" s="8" t="s">
        <v>72</v>
      </c>
      <c r="E64" s="8"/>
      <c r="F64" s="15">
        <f>F65</f>
        <v>600000</v>
      </c>
      <c r="G64" s="15">
        <f t="shared" si="17"/>
        <v>0</v>
      </c>
      <c r="H64" s="15">
        <f t="shared" si="17"/>
        <v>0</v>
      </c>
      <c r="I64" s="15">
        <f t="shared" si="17"/>
        <v>0</v>
      </c>
      <c r="J64" s="15">
        <f t="shared" si="17"/>
        <v>600000</v>
      </c>
      <c r="K64" s="15">
        <f t="shared" si="17"/>
        <v>0</v>
      </c>
    </row>
    <row r="65" spans="1:11" ht="25.5" x14ac:dyDescent="0.25">
      <c r="A65" s="17" t="s">
        <v>80</v>
      </c>
      <c r="B65" s="8" t="s">
        <v>78</v>
      </c>
      <c r="C65" s="7">
        <v>200</v>
      </c>
      <c r="D65" s="8" t="s">
        <v>72</v>
      </c>
      <c r="E65" s="8" t="s">
        <v>81</v>
      </c>
      <c r="F65" s="15">
        <f>'[1]8. разд '!F250</f>
        <v>600000</v>
      </c>
      <c r="G65" s="15">
        <f>'[1]8. разд '!G250</f>
        <v>0</v>
      </c>
      <c r="H65" s="15">
        <f>'[1]8. разд '!H250</f>
        <v>0</v>
      </c>
      <c r="I65" s="15">
        <f>'[1]8. разд '!I250</f>
        <v>0</v>
      </c>
      <c r="J65" s="15">
        <f>'[1]8. разд '!J250</f>
        <v>600000</v>
      </c>
      <c r="K65" s="15">
        <f>'[1]8. разд '!K250</f>
        <v>0</v>
      </c>
    </row>
    <row r="66" spans="1:11" ht="38.25" x14ac:dyDescent="0.25">
      <c r="A66" s="17" t="s">
        <v>82</v>
      </c>
      <c r="B66" s="8" t="s">
        <v>83</v>
      </c>
      <c r="C66" s="7"/>
      <c r="D66" s="14"/>
      <c r="E66" s="8"/>
      <c r="F66" s="15">
        <f>F67</f>
        <v>1765000</v>
      </c>
      <c r="G66" s="15">
        <f t="shared" ref="G66:K69" si="18">G67</f>
        <v>0</v>
      </c>
      <c r="H66" s="15">
        <f t="shared" si="18"/>
        <v>0</v>
      </c>
      <c r="I66" s="15">
        <f t="shared" si="18"/>
        <v>0</v>
      </c>
      <c r="J66" s="15">
        <f t="shared" si="18"/>
        <v>1765000</v>
      </c>
      <c r="K66" s="15">
        <f t="shared" si="18"/>
        <v>0</v>
      </c>
    </row>
    <row r="67" spans="1:11" ht="25.5" x14ac:dyDescent="0.25">
      <c r="A67" s="18" t="s">
        <v>19</v>
      </c>
      <c r="B67" s="8" t="s">
        <v>84</v>
      </c>
      <c r="C67" s="7"/>
      <c r="D67" s="14"/>
      <c r="E67" s="8"/>
      <c r="F67" s="15">
        <f>F68</f>
        <v>1765000</v>
      </c>
      <c r="G67" s="15">
        <f t="shared" si="18"/>
        <v>0</v>
      </c>
      <c r="H67" s="15">
        <f t="shared" si="18"/>
        <v>0</v>
      </c>
      <c r="I67" s="15">
        <f t="shared" si="18"/>
        <v>0</v>
      </c>
      <c r="J67" s="15">
        <f t="shared" si="18"/>
        <v>1765000</v>
      </c>
      <c r="K67" s="15">
        <f t="shared" si="18"/>
        <v>0</v>
      </c>
    </row>
    <row r="68" spans="1:11" ht="25.5" x14ac:dyDescent="0.25">
      <c r="A68" s="17" t="s">
        <v>25</v>
      </c>
      <c r="B68" s="8" t="s">
        <v>84</v>
      </c>
      <c r="C68" s="7">
        <v>200</v>
      </c>
      <c r="D68" s="14"/>
      <c r="E68" s="8"/>
      <c r="F68" s="15">
        <f>F69</f>
        <v>1765000</v>
      </c>
      <c r="G68" s="15">
        <f t="shared" si="18"/>
        <v>0</v>
      </c>
      <c r="H68" s="15">
        <f t="shared" si="18"/>
        <v>0</v>
      </c>
      <c r="I68" s="15">
        <f t="shared" si="18"/>
        <v>0</v>
      </c>
      <c r="J68" s="15">
        <f t="shared" si="18"/>
        <v>1765000</v>
      </c>
      <c r="K68" s="15">
        <f t="shared" si="18"/>
        <v>0</v>
      </c>
    </row>
    <row r="69" spans="1:11" ht="25.5" x14ac:dyDescent="0.25">
      <c r="A69" s="17" t="s">
        <v>79</v>
      </c>
      <c r="B69" s="8" t="s">
        <v>84</v>
      </c>
      <c r="C69" s="7">
        <v>200</v>
      </c>
      <c r="D69" s="8" t="s">
        <v>72</v>
      </c>
      <c r="E69" s="8"/>
      <c r="F69" s="15">
        <f>F70</f>
        <v>1765000</v>
      </c>
      <c r="G69" s="15">
        <f t="shared" si="18"/>
        <v>0</v>
      </c>
      <c r="H69" s="15">
        <f t="shared" si="18"/>
        <v>0</v>
      </c>
      <c r="I69" s="15">
        <f t="shared" si="18"/>
        <v>0</v>
      </c>
      <c r="J69" s="15">
        <f t="shared" si="18"/>
        <v>1765000</v>
      </c>
      <c r="K69" s="15">
        <f t="shared" si="18"/>
        <v>0</v>
      </c>
    </row>
    <row r="70" spans="1:11" ht="25.5" x14ac:dyDescent="0.25">
      <c r="A70" s="17" t="s">
        <v>80</v>
      </c>
      <c r="B70" s="8" t="s">
        <v>84</v>
      </c>
      <c r="C70" s="7">
        <v>200</v>
      </c>
      <c r="D70" s="8" t="s">
        <v>72</v>
      </c>
      <c r="E70" s="8" t="s">
        <v>81</v>
      </c>
      <c r="F70" s="15">
        <f>'[1]8. разд '!F253</f>
        <v>1765000</v>
      </c>
      <c r="G70" s="15">
        <f>'[1]8. разд '!G253</f>
        <v>0</v>
      </c>
      <c r="H70" s="15">
        <f>'[1]8. разд '!H253</f>
        <v>0</v>
      </c>
      <c r="I70" s="15">
        <f>'[1]8. разд '!I253</f>
        <v>0</v>
      </c>
      <c r="J70" s="15">
        <f>'[1]8. разд '!J253</f>
        <v>1765000</v>
      </c>
      <c r="K70" s="15">
        <f>'[1]8. разд '!K253</f>
        <v>0</v>
      </c>
    </row>
    <row r="71" spans="1:11" ht="38.25" x14ac:dyDescent="0.25">
      <c r="A71" s="23" t="s">
        <v>85</v>
      </c>
      <c r="B71" s="8" t="s">
        <v>86</v>
      </c>
      <c r="C71" s="7"/>
      <c r="D71" s="8"/>
      <c r="E71" s="8"/>
      <c r="F71" s="15" t="e">
        <f>#REF!+F72</f>
        <v>#REF!</v>
      </c>
      <c r="G71" s="15" t="e">
        <f>#REF!+G72</f>
        <v>#REF!</v>
      </c>
      <c r="H71" s="15" t="e">
        <f>#REF!+H72</f>
        <v>#REF!</v>
      </c>
      <c r="I71" s="15" t="e">
        <f>#REF!+I72</f>
        <v>#REF!</v>
      </c>
      <c r="J71" s="15">
        <f>J72</f>
        <v>104400</v>
      </c>
      <c r="K71" s="15">
        <f>K72</f>
        <v>0</v>
      </c>
    </row>
    <row r="72" spans="1:11" ht="38.25" x14ac:dyDescent="0.25">
      <c r="A72" s="17" t="s">
        <v>87</v>
      </c>
      <c r="B72" s="8" t="s">
        <v>88</v>
      </c>
      <c r="C72" s="7"/>
      <c r="D72" s="8"/>
      <c r="E72" s="8"/>
      <c r="F72" s="15">
        <f>F73</f>
        <v>104400</v>
      </c>
      <c r="G72" s="15">
        <f t="shared" ref="G72:K74" si="19">G73</f>
        <v>0</v>
      </c>
      <c r="H72" s="15">
        <f t="shared" si="19"/>
        <v>0</v>
      </c>
      <c r="I72" s="15">
        <f t="shared" si="19"/>
        <v>0</v>
      </c>
      <c r="J72" s="15">
        <f t="shared" si="19"/>
        <v>104400</v>
      </c>
      <c r="K72" s="15">
        <f t="shared" si="19"/>
        <v>0</v>
      </c>
    </row>
    <row r="73" spans="1:11" ht="25.5" x14ac:dyDescent="0.25">
      <c r="A73" s="17" t="s">
        <v>25</v>
      </c>
      <c r="B73" s="8" t="s">
        <v>88</v>
      </c>
      <c r="C73" s="7">
        <v>200</v>
      </c>
      <c r="D73" s="8"/>
      <c r="E73" s="8"/>
      <c r="F73" s="15">
        <f>F74</f>
        <v>104400</v>
      </c>
      <c r="G73" s="15">
        <f t="shared" si="19"/>
        <v>0</v>
      </c>
      <c r="H73" s="15">
        <f t="shared" si="19"/>
        <v>0</v>
      </c>
      <c r="I73" s="15">
        <f t="shared" si="19"/>
        <v>0</v>
      </c>
      <c r="J73" s="15">
        <f t="shared" si="19"/>
        <v>104400</v>
      </c>
      <c r="K73" s="15">
        <f t="shared" si="19"/>
        <v>0</v>
      </c>
    </row>
    <row r="74" spans="1:11" ht="25.5" x14ac:dyDescent="0.25">
      <c r="A74" s="17" t="s">
        <v>79</v>
      </c>
      <c r="B74" s="8" t="s">
        <v>88</v>
      </c>
      <c r="C74" s="7">
        <v>200</v>
      </c>
      <c r="D74" s="8" t="s">
        <v>72</v>
      </c>
      <c r="E74" s="8"/>
      <c r="F74" s="15">
        <f>F75</f>
        <v>104400</v>
      </c>
      <c r="G74" s="15">
        <f t="shared" si="19"/>
        <v>0</v>
      </c>
      <c r="H74" s="15">
        <f t="shared" si="19"/>
        <v>0</v>
      </c>
      <c r="I74" s="15">
        <f t="shared" si="19"/>
        <v>0</v>
      </c>
      <c r="J74" s="15">
        <f t="shared" si="19"/>
        <v>104400</v>
      </c>
      <c r="K74" s="15">
        <f t="shared" si="19"/>
        <v>0</v>
      </c>
    </row>
    <row r="75" spans="1:11" ht="25.5" x14ac:dyDescent="0.25">
      <c r="A75" s="17" t="s">
        <v>80</v>
      </c>
      <c r="B75" s="8" t="s">
        <v>88</v>
      </c>
      <c r="C75" s="7">
        <v>200</v>
      </c>
      <c r="D75" s="8" t="s">
        <v>72</v>
      </c>
      <c r="E75" s="8" t="s">
        <v>81</v>
      </c>
      <c r="F75" s="15">
        <f>'[1]8. разд '!F258</f>
        <v>104400</v>
      </c>
      <c r="G75" s="15">
        <f>'[1]8. разд '!G258</f>
        <v>0</v>
      </c>
      <c r="H75" s="15">
        <f>'[1]8. разд '!H258</f>
        <v>0</v>
      </c>
      <c r="I75" s="15">
        <f>'[1]8. разд '!I258</f>
        <v>0</v>
      </c>
      <c r="J75" s="15">
        <f>'[1]8. разд '!J258</f>
        <v>104400</v>
      </c>
      <c r="K75" s="15">
        <f>'[1]8. разд '!K258</f>
        <v>0</v>
      </c>
    </row>
    <row r="76" spans="1:11" ht="38.25" x14ac:dyDescent="0.25">
      <c r="A76" s="20" t="s">
        <v>89</v>
      </c>
      <c r="B76" s="8" t="s">
        <v>90</v>
      </c>
      <c r="C76" s="7"/>
      <c r="D76" s="8"/>
      <c r="E76" s="8"/>
      <c r="F76" s="15">
        <f>F77</f>
        <v>50000</v>
      </c>
      <c r="G76" s="15">
        <f t="shared" ref="G76:K79" si="20">G77</f>
        <v>0</v>
      </c>
      <c r="H76" s="15">
        <f t="shared" si="20"/>
        <v>0</v>
      </c>
      <c r="I76" s="15">
        <f t="shared" si="20"/>
        <v>0</v>
      </c>
      <c r="J76" s="15">
        <f t="shared" si="20"/>
        <v>50000</v>
      </c>
      <c r="K76" s="15">
        <f t="shared" si="20"/>
        <v>0</v>
      </c>
    </row>
    <row r="77" spans="1:11" ht="38.25" x14ac:dyDescent="0.25">
      <c r="A77" s="20" t="s">
        <v>91</v>
      </c>
      <c r="B77" s="8" t="s">
        <v>92</v>
      </c>
      <c r="C77" s="7"/>
      <c r="D77" s="8"/>
      <c r="E77" s="8"/>
      <c r="F77" s="15">
        <f>F78</f>
        <v>50000</v>
      </c>
      <c r="G77" s="15">
        <f t="shared" si="20"/>
        <v>0</v>
      </c>
      <c r="H77" s="15">
        <f t="shared" si="20"/>
        <v>0</v>
      </c>
      <c r="I77" s="15">
        <f t="shared" si="20"/>
        <v>0</v>
      </c>
      <c r="J77" s="15">
        <f t="shared" si="20"/>
        <v>50000</v>
      </c>
      <c r="K77" s="15">
        <f t="shared" si="20"/>
        <v>0</v>
      </c>
    </row>
    <row r="78" spans="1:11" ht="25.5" x14ac:dyDescent="0.25">
      <c r="A78" s="17" t="s">
        <v>25</v>
      </c>
      <c r="B78" s="8" t="s">
        <v>92</v>
      </c>
      <c r="C78" s="7">
        <v>200</v>
      </c>
      <c r="D78" s="14"/>
      <c r="E78" s="8"/>
      <c r="F78" s="15">
        <f>F79</f>
        <v>50000</v>
      </c>
      <c r="G78" s="15">
        <f t="shared" si="20"/>
        <v>0</v>
      </c>
      <c r="H78" s="15">
        <f t="shared" si="20"/>
        <v>0</v>
      </c>
      <c r="I78" s="15">
        <f t="shared" si="20"/>
        <v>0</v>
      </c>
      <c r="J78" s="15">
        <f t="shared" si="20"/>
        <v>50000</v>
      </c>
      <c r="K78" s="15">
        <f t="shared" si="20"/>
        <v>0</v>
      </c>
    </row>
    <row r="79" spans="1:11" ht="25.5" x14ac:dyDescent="0.25">
      <c r="A79" s="17" t="s">
        <v>79</v>
      </c>
      <c r="B79" s="8" t="s">
        <v>92</v>
      </c>
      <c r="C79" s="7">
        <v>200</v>
      </c>
      <c r="D79" s="8" t="s">
        <v>72</v>
      </c>
      <c r="E79" s="8"/>
      <c r="F79" s="15">
        <f>F80</f>
        <v>50000</v>
      </c>
      <c r="G79" s="15">
        <f t="shared" si="20"/>
        <v>0</v>
      </c>
      <c r="H79" s="15">
        <f t="shared" si="20"/>
        <v>0</v>
      </c>
      <c r="I79" s="15">
        <f t="shared" si="20"/>
        <v>0</v>
      </c>
      <c r="J79" s="15">
        <f t="shared" si="20"/>
        <v>50000</v>
      </c>
      <c r="K79" s="15">
        <f t="shared" si="20"/>
        <v>0</v>
      </c>
    </row>
    <row r="80" spans="1:11" ht="25.5" x14ac:dyDescent="0.25">
      <c r="A80" s="17" t="s">
        <v>80</v>
      </c>
      <c r="B80" s="8" t="s">
        <v>92</v>
      </c>
      <c r="C80" s="7">
        <v>200</v>
      </c>
      <c r="D80" s="8" t="s">
        <v>72</v>
      </c>
      <c r="E80" s="8" t="s">
        <v>81</v>
      </c>
      <c r="F80" s="15">
        <f>'[1]8. разд '!F260</f>
        <v>50000</v>
      </c>
      <c r="G80" s="15">
        <f>'[1]8. разд '!G260</f>
        <v>0</v>
      </c>
      <c r="H80" s="15">
        <f>'[1]8. разд '!H260</f>
        <v>0</v>
      </c>
      <c r="I80" s="15">
        <f>'[1]8. разд '!I260</f>
        <v>0</v>
      </c>
      <c r="J80" s="15">
        <f>'[1]8. разд '!J260</f>
        <v>50000</v>
      </c>
      <c r="K80" s="15">
        <f>'[1]8. разд '!K260</f>
        <v>0</v>
      </c>
    </row>
    <row r="81" spans="1:11" ht="25.5" x14ac:dyDescent="0.25">
      <c r="A81" s="21" t="s">
        <v>93</v>
      </c>
      <c r="B81" s="8" t="s">
        <v>94</v>
      </c>
      <c r="C81" s="7"/>
      <c r="D81" s="8"/>
      <c r="E81" s="8"/>
      <c r="F81" s="15" t="e">
        <f>F82+F95+#REF!</f>
        <v>#REF!</v>
      </c>
      <c r="G81" s="15" t="e">
        <f>G82+G95+#REF!</f>
        <v>#REF!</v>
      </c>
      <c r="H81" s="15" t="e">
        <f>H82+H95+#REF!</f>
        <v>#REF!</v>
      </c>
      <c r="I81" s="15" t="e">
        <f>I82+I95+#REF!</f>
        <v>#REF!</v>
      </c>
      <c r="J81" s="15">
        <f>J82+J95</f>
        <v>19363999.390000001</v>
      </c>
      <c r="K81" s="15">
        <f>K82+K95</f>
        <v>997589.39</v>
      </c>
    </row>
    <row r="82" spans="1:11" ht="63.75" x14ac:dyDescent="0.25">
      <c r="A82" s="21" t="s">
        <v>95</v>
      </c>
      <c r="B82" s="8" t="s">
        <v>96</v>
      </c>
      <c r="C82" s="7"/>
      <c r="D82" s="8"/>
      <c r="E82" s="8"/>
      <c r="F82" s="15" t="e">
        <f>#REF!+#REF!+#REF!+F91+F87+F83</f>
        <v>#REF!</v>
      </c>
      <c r="G82" s="15" t="e">
        <f>#REF!+#REF!+#REF!+G91+G87+G83</f>
        <v>#REF!</v>
      </c>
      <c r="H82" s="15" t="e">
        <f>#REF!+#REF!+#REF!+H91+H87+H83</f>
        <v>#REF!</v>
      </c>
      <c r="I82" s="15" t="e">
        <f>#REF!+#REF!+#REF!+I91+I87+I83</f>
        <v>#REF!</v>
      </c>
      <c r="J82" s="15">
        <f>J91+J87+J83</f>
        <v>19000214.390000001</v>
      </c>
      <c r="K82" s="15">
        <f>K91+K87+K83</f>
        <v>633804.39</v>
      </c>
    </row>
    <row r="83" spans="1:11" ht="63.75" x14ac:dyDescent="0.25">
      <c r="A83" s="17" t="s">
        <v>97</v>
      </c>
      <c r="B83" s="8" t="s">
        <v>98</v>
      </c>
      <c r="C83" s="7"/>
      <c r="D83" s="8"/>
      <c r="E83" s="8"/>
      <c r="F83" s="15">
        <f>F84</f>
        <v>100100</v>
      </c>
      <c r="G83" s="15">
        <f t="shared" ref="G83:K85" si="21">G84</f>
        <v>100100</v>
      </c>
      <c r="H83" s="15">
        <f t="shared" si="21"/>
        <v>0</v>
      </c>
      <c r="I83" s="15">
        <f t="shared" si="21"/>
        <v>0</v>
      </c>
      <c r="J83" s="15">
        <f t="shared" si="21"/>
        <v>100100</v>
      </c>
      <c r="K83" s="15">
        <f t="shared" si="21"/>
        <v>100100</v>
      </c>
    </row>
    <row r="84" spans="1:11" ht="63.75" x14ac:dyDescent="0.25">
      <c r="A84" s="17" t="s">
        <v>21</v>
      </c>
      <c r="B84" s="8" t="s">
        <v>98</v>
      </c>
      <c r="C84" s="7">
        <v>100</v>
      </c>
      <c r="D84" s="8"/>
      <c r="E84" s="8"/>
      <c r="F84" s="15">
        <f>F85</f>
        <v>100100</v>
      </c>
      <c r="G84" s="15">
        <f t="shared" si="21"/>
        <v>100100</v>
      </c>
      <c r="H84" s="15">
        <f t="shared" si="21"/>
        <v>0</v>
      </c>
      <c r="I84" s="15">
        <f t="shared" si="21"/>
        <v>0</v>
      </c>
      <c r="J84" s="15">
        <f t="shared" si="21"/>
        <v>100100</v>
      </c>
      <c r="K84" s="15">
        <f t="shared" si="21"/>
        <v>100100</v>
      </c>
    </row>
    <row r="85" spans="1:11" x14ac:dyDescent="0.25">
      <c r="A85" s="17" t="s">
        <v>99</v>
      </c>
      <c r="B85" s="8" t="s">
        <v>98</v>
      </c>
      <c r="C85" s="7">
        <v>100</v>
      </c>
      <c r="D85" s="8" t="s">
        <v>100</v>
      </c>
      <c r="E85" s="8"/>
      <c r="F85" s="15">
        <f>F86</f>
        <v>100100</v>
      </c>
      <c r="G85" s="15">
        <f t="shared" si="21"/>
        <v>100100</v>
      </c>
      <c r="H85" s="15">
        <f t="shared" si="21"/>
        <v>0</v>
      </c>
      <c r="I85" s="15">
        <f t="shared" si="21"/>
        <v>0</v>
      </c>
      <c r="J85" s="15">
        <f t="shared" si="21"/>
        <v>100100</v>
      </c>
      <c r="K85" s="15">
        <f t="shared" si="21"/>
        <v>100100</v>
      </c>
    </row>
    <row r="86" spans="1:11" x14ac:dyDescent="0.25">
      <c r="A86" s="17" t="s">
        <v>101</v>
      </c>
      <c r="B86" s="8" t="s">
        <v>98</v>
      </c>
      <c r="C86" s="7">
        <v>100</v>
      </c>
      <c r="D86" s="8" t="s">
        <v>100</v>
      </c>
      <c r="E86" s="8" t="s">
        <v>102</v>
      </c>
      <c r="F86" s="15">
        <f>'[1]8. разд '!F386</f>
        <v>100100</v>
      </c>
      <c r="G86" s="15">
        <f>'[1]8. разд '!G386</f>
        <v>100100</v>
      </c>
      <c r="H86" s="15">
        <f>'[1]8. разд '!H386</f>
        <v>0</v>
      </c>
      <c r="I86" s="15">
        <f>'[1]8. разд '!I386</f>
        <v>0</v>
      </c>
      <c r="J86" s="15">
        <f>'[1]8. разд '!J386</f>
        <v>100100</v>
      </c>
      <c r="K86" s="15">
        <f>'[1]8. разд '!K386</f>
        <v>100100</v>
      </c>
    </row>
    <row r="87" spans="1:11" ht="76.5" x14ac:dyDescent="0.25">
      <c r="A87" s="18" t="s">
        <v>106</v>
      </c>
      <c r="B87" s="8" t="s">
        <v>107</v>
      </c>
      <c r="C87" s="7"/>
      <c r="D87" s="8"/>
      <c r="E87" s="8"/>
      <c r="F87" s="15">
        <f>F88</f>
        <v>533704.39</v>
      </c>
      <c r="G87" s="15">
        <f t="shared" ref="G87:K89" si="22">G88</f>
        <v>533704.39</v>
      </c>
      <c r="H87" s="15">
        <f t="shared" si="22"/>
        <v>0</v>
      </c>
      <c r="I87" s="15">
        <f t="shared" si="22"/>
        <v>0</v>
      </c>
      <c r="J87" s="15">
        <f t="shared" si="22"/>
        <v>533704.39</v>
      </c>
      <c r="K87" s="15">
        <f t="shared" si="22"/>
        <v>533704.39</v>
      </c>
    </row>
    <row r="88" spans="1:11" x14ac:dyDescent="0.25">
      <c r="A88" s="17" t="s">
        <v>52</v>
      </c>
      <c r="B88" s="8" t="s">
        <v>107</v>
      </c>
      <c r="C88" s="7">
        <v>800</v>
      </c>
      <c r="D88" s="8"/>
      <c r="E88" s="8"/>
      <c r="F88" s="15">
        <f>F89</f>
        <v>533704.39</v>
      </c>
      <c r="G88" s="15">
        <f t="shared" si="22"/>
        <v>533704.39</v>
      </c>
      <c r="H88" s="15">
        <f t="shared" si="22"/>
        <v>0</v>
      </c>
      <c r="I88" s="15">
        <f t="shared" si="22"/>
        <v>0</v>
      </c>
      <c r="J88" s="15">
        <f t="shared" si="22"/>
        <v>533704.39</v>
      </c>
      <c r="K88" s="15">
        <f t="shared" si="22"/>
        <v>533704.39</v>
      </c>
    </row>
    <row r="89" spans="1:11" x14ac:dyDescent="0.25">
      <c r="A89" s="17" t="s">
        <v>99</v>
      </c>
      <c r="B89" s="8" t="s">
        <v>107</v>
      </c>
      <c r="C89" s="7">
        <v>800</v>
      </c>
      <c r="D89" s="8" t="s">
        <v>100</v>
      </c>
      <c r="E89" s="8"/>
      <c r="F89" s="15">
        <f>F90</f>
        <v>533704.39</v>
      </c>
      <c r="G89" s="15">
        <f t="shared" si="22"/>
        <v>533704.39</v>
      </c>
      <c r="H89" s="15">
        <f t="shared" si="22"/>
        <v>0</v>
      </c>
      <c r="I89" s="15">
        <f t="shared" si="22"/>
        <v>0</v>
      </c>
      <c r="J89" s="15">
        <f t="shared" si="22"/>
        <v>533704.39</v>
      </c>
      <c r="K89" s="15">
        <f t="shared" si="22"/>
        <v>533704.39</v>
      </c>
    </row>
    <row r="90" spans="1:11" x14ac:dyDescent="0.25">
      <c r="A90" s="17" t="s">
        <v>103</v>
      </c>
      <c r="B90" s="8" t="s">
        <v>107</v>
      </c>
      <c r="C90" s="7">
        <v>800</v>
      </c>
      <c r="D90" s="8" t="s">
        <v>100</v>
      </c>
      <c r="E90" s="8" t="s">
        <v>104</v>
      </c>
      <c r="F90" s="15">
        <f>'[1]8. разд '!F294</f>
        <v>533704.39</v>
      </c>
      <c r="G90" s="15">
        <f>'[1]8. разд '!G294</f>
        <v>533704.39</v>
      </c>
      <c r="H90" s="15">
        <f>'[1]8. разд '!H294</f>
        <v>0</v>
      </c>
      <c r="I90" s="15">
        <f>'[1]8. разд '!I294</f>
        <v>0</v>
      </c>
      <c r="J90" s="15">
        <f>'[1]8. разд '!J294</f>
        <v>533704.39</v>
      </c>
      <c r="K90" s="15">
        <f>'[1]8. разд '!K294</f>
        <v>533704.39</v>
      </c>
    </row>
    <row r="91" spans="1:11" ht="63.75" x14ac:dyDescent="0.25">
      <c r="A91" s="20" t="s">
        <v>108</v>
      </c>
      <c r="B91" s="8" t="s">
        <v>109</v>
      </c>
      <c r="C91" s="7"/>
      <c r="D91" s="8"/>
      <c r="E91" s="8"/>
      <c r="F91" s="15">
        <f>F92</f>
        <v>18366410</v>
      </c>
      <c r="G91" s="15">
        <f t="shared" ref="G91:K93" si="23">G92</f>
        <v>0</v>
      </c>
      <c r="H91" s="15">
        <f t="shared" si="23"/>
        <v>0</v>
      </c>
      <c r="I91" s="15">
        <f t="shared" si="23"/>
        <v>0</v>
      </c>
      <c r="J91" s="15">
        <f t="shared" si="23"/>
        <v>18366410</v>
      </c>
      <c r="K91" s="15">
        <f t="shared" si="23"/>
        <v>0</v>
      </c>
    </row>
    <row r="92" spans="1:11" x14ac:dyDescent="0.25">
      <c r="A92" s="17" t="s">
        <v>52</v>
      </c>
      <c r="B92" s="8" t="s">
        <v>109</v>
      </c>
      <c r="C92" s="7">
        <v>800</v>
      </c>
      <c r="D92" s="8"/>
      <c r="E92" s="8"/>
      <c r="F92" s="15">
        <f>F93</f>
        <v>18366410</v>
      </c>
      <c r="G92" s="15">
        <f t="shared" si="23"/>
        <v>0</v>
      </c>
      <c r="H92" s="15">
        <f t="shared" si="23"/>
        <v>0</v>
      </c>
      <c r="I92" s="15">
        <f t="shared" si="23"/>
        <v>0</v>
      </c>
      <c r="J92" s="15">
        <f t="shared" si="23"/>
        <v>18366410</v>
      </c>
      <c r="K92" s="15">
        <f t="shared" si="23"/>
        <v>0</v>
      </c>
    </row>
    <row r="93" spans="1:11" x14ac:dyDescent="0.25">
      <c r="A93" s="17" t="s">
        <v>99</v>
      </c>
      <c r="B93" s="8" t="s">
        <v>109</v>
      </c>
      <c r="C93" s="7">
        <v>800</v>
      </c>
      <c r="D93" s="8" t="s">
        <v>100</v>
      </c>
      <c r="E93" s="8"/>
      <c r="F93" s="15">
        <f>F94</f>
        <v>18366410</v>
      </c>
      <c r="G93" s="15">
        <f t="shared" si="23"/>
        <v>0</v>
      </c>
      <c r="H93" s="15">
        <f t="shared" si="23"/>
        <v>0</v>
      </c>
      <c r="I93" s="15">
        <f t="shared" si="23"/>
        <v>0</v>
      </c>
      <c r="J93" s="15">
        <f t="shared" si="23"/>
        <v>18366410</v>
      </c>
      <c r="K93" s="15">
        <f t="shared" si="23"/>
        <v>0</v>
      </c>
    </row>
    <row r="94" spans="1:11" x14ac:dyDescent="0.25">
      <c r="A94" s="17" t="s">
        <v>103</v>
      </c>
      <c r="B94" s="8" t="s">
        <v>109</v>
      </c>
      <c r="C94" s="7">
        <v>800</v>
      </c>
      <c r="D94" s="8" t="s">
        <v>100</v>
      </c>
      <c r="E94" s="8" t="s">
        <v>104</v>
      </c>
      <c r="F94" s="15">
        <f>'[1]8. разд '!F299</f>
        <v>18366410</v>
      </c>
      <c r="G94" s="15">
        <f>'[1]8. разд '!G299</f>
        <v>0</v>
      </c>
      <c r="H94" s="15">
        <f>'[1]8. разд '!H299</f>
        <v>0</v>
      </c>
      <c r="I94" s="15">
        <f>'[1]8. разд '!I299</f>
        <v>0</v>
      </c>
      <c r="J94" s="15">
        <f>'[1]8. разд '!J299</f>
        <v>18366410</v>
      </c>
      <c r="K94" s="15">
        <f>'[1]8. разд '!K299</f>
        <v>0</v>
      </c>
    </row>
    <row r="95" spans="1:11" ht="89.25" x14ac:dyDescent="0.25">
      <c r="A95" s="17" t="s">
        <v>110</v>
      </c>
      <c r="B95" s="8" t="s">
        <v>111</v>
      </c>
      <c r="C95" s="7"/>
      <c r="D95" s="8"/>
      <c r="E95" s="8"/>
      <c r="F95" s="15">
        <f>F96</f>
        <v>344319.66</v>
      </c>
      <c r="G95" s="15">
        <f t="shared" ref="G95:K98" si="24">G96</f>
        <v>344319.66</v>
      </c>
      <c r="H95" s="15">
        <f t="shared" si="24"/>
        <v>19465.34</v>
      </c>
      <c r="I95" s="15">
        <f t="shared" si="24"/>
        <v>19465.34</v>
      </c>
      <c r="J95" s="15">
        <f t="shared" si="24"/>
        <v>363785</v>
      </c>
      <c r="K95" s="15">
        <f t="shared" si="24"/>
        <v>363785</v>
      </c>
    </row>
    <row r="96" spans="1:11" ht="89.25" x14ac:dyDescent="0.25">
      <c r="A96" s="17" t="s">
        <v>105</v>
      </c>
      <c r="B96" s="8" t="s">
        <v>112</v>
      </c>
      <c r="C96" s="7"/>
      <c r="D96" s="8"/>
      <c r="E96" s="8"/>
      <c r="F96" s="15">
        <f>F97</f>
        <v>344319.66</v>
      </c>
      <c r="G96" s="15">
        <f t="shared" si="24"/>
        <v>344319.66</v>
      </c>
      <c r="H96" s="15">
        <f t="shared" si="24"/>
        <v>19465.34</v>
      </c>
      <c r="I96" s="15">
        <f t="shared" si="24"/>
        <v>19465.34</v>
      </c>
      <c r="J96" s="15">
        <f t="shared" si="24"/>
        <v>363785</v>
      </c>
      <c r="K96" s="15">
        <f t="shared" si="24"/>
        <v>363785</v>
      </c>
    </row>
    <row r="97" spans="1:11" x14ac:dyDescent="0.25">
      <c r="A97" s="17" t="s">
        <v>52</v>
      </c>
      <c r="B97" s="8" t="s">
        <v>112</v>
      </c>
      <c r="C97" s="7">
        <v>800</v>
      </c>
      <c r="D97" s="8"/>
      <c r="E97" s="8"/>
      <c r="F97" s="15">
        <f>F98</f>
        <v>344319.66</v>
      </c>
      <c r="G97" s="15">
        <f t="shared" si="24"/>
        <v>344319.66</v>
      </c>
      <c r="H97" s="15">
        <f t="shared" si="24"/>
        <v>19465.34</v>
      </c>
      <c r="I97" s="15">
        <f t="shared" si="24"/>
        <v>19465.34</v>
      </c>
      <c r="J97" s="15">
        <f t="shared" si="24"/>
        <v>363785</v>
      </c>
      <c r="K97" s="15">
        <f t="shared" si="24"/>
        <v>363785</v>
      </c>
    </row>
    <row r="98" spans="1:11" x14ac:dyDescent="0.25">
      <c r="A98" s="17" t="s">
        <v>99</v>
      </c>
      <c r="B98" s="8" t="s">
        <v>112</v>
      </c>
      <c r="C98" s="7">
        <v>800</v>
      </c>
      <c r="D98" s="8" t="s">
        <v>100</v>
      </c>
      <c r="E98" s="8"/>
      <c r="F98" s="15">
        <f>F99</f>
        <v>344319.66</v>
      </c>
      <c r="G98" s="15">
        <f t="shared" si="24"/>
        <v>344319.66</v>
      </c>
      <c r="H98" s="15">
        <f t="shared" si="24"/>
        <v>19465.34</v>
      </c>
      <c r="I98" s="15">
        <f t="shared" si="24"/>
        <v>19465.34</v>
      </c>
      <c r="J98" s="15">
        <f t="shared" si="24"/>
        <v>363785</v>
      </c>
      <c r="K98" s="15">
        <f t="shared" si="24"/>
        <v>363785</v>
      </c>
    </row>
    <row r="99" spans="1:11" x14ac:dyDescent="0.25">
      <c r="A99" s="17" t="s">
        <v>103</v>
      </c>
      <c r="B99" s="8" t="s">
        <v>112</v>
      </c>
      <c r="C99" s="7">
        <v>800</v>
      </c>
      <c r="D99" s="8" t="s">
        <v>100</v>
      </c>
      <c r="E99" s="8" t="s">
        <v>104</v>
      </c>
      <c r="F99" s="15">
        <f>'[1]8. разд '!F302</f>
        <v>344319.66</v>
      </c>
      <c r="G99" s="15">
        <f>'[1]8. разд '!G302</f>
        <v>344319.66</v>
      </c>
      <c r="H99" s="15">
        <f>'[1]8. разд '!H302</f>
        <v>19465.34</v>
      </c>
      <c r="I99" s="15">
        <f>'[1]8. разд '!I302</f>
        <v>19465.34</v>
      </c>
      <c r="J99" s="15">
        <f>'[1]8. разд '!J302</f>
        <v>363785</v>
      </c>
      <c r="K99" s="15">
        <f>'[1]8. разд '!K302</f>
        <v>363785</v>
      </c>
    </row>
    <row r="100" spans="1:11" ht="25.5" x14ac:dyDescent="0.25">
      <c r="A100" s="17" t="s">
        <v>113</v>
      </c>
      <c r="B100" s="8" t="s">
        <v>114</v>
      </c>
      <c r="C100" s="7"/>
      <c r="D100" s="14"/>
      <c r="E100" s="8"/>
      <c r="F100" s="15" t="e">
        <f>F101+#REF!</f>
        <v>#REF!</v>
      </c>
      <c r="G100" s="15" t="e">
        <f>G101+#REF!</f>
        <v>#REF!</v>
      </c>
      <c r="H100" s="15" t="e">
        <f>H101+#REF!</f>
        <v>#REF!</v>
      </c>
      <c r="I100" s="15" t="e">
        <f>I101+#REF!</f>
        <v>#REF!</v>
      </c>
      <c r="J100" s="15">
        <f>J101</f>
        <v>500000</v>
      </c>
      <c r="K100" s="15">
        <f>K101</f>
        <v>0</v>
      </c>
    </row>
    <row r="101" spans="1:11" ht="25.5" x14ac:dyDescent="0.25">
      <c r="A101" s="17" t="s">
        <v>115</v>
      </c>
      <c r="B101" s="8" t="s">
        <v>116</v>
      </c>
      <c r="C101" s="7"/>
      <c r="D101" s="14"/>
      <c r="E101" s="8"/>
      <c r="F101" s="15">
        <f t="shared" ref="F101:K101" si="25">+F102</f>
        <v>500000</v>
      </c>
      <c r="G101" s="15">
        <f t="shared" si="25"/>
        <v>0</v>
      </c>
      <c r="H101" s="15">
        <f t="shared" si="25"/>
        <v>0</v>
      </c>
      <c r="I101" s="15">
        <f t="shared" si="25"/>
        <v>0</v>
      </c>
      <c r="J101" s="15">
        <f t="shared" si="25"/>
        <v>500000</v>
      </c>
      <c r="K101" s="15">
        <f t="shared" si="25"/>
        <v>0</v>
      </c>
    </row>
    <row r="102" spans="1:11" x14ac:dyDescent="0.25">
      <c r="A102" s="21" t="s">
        <v>117</v>
      </c>
      <c r="B102" s="8" t="s">
        <v>118</v>
      </c>
      <c r="C102" s="7"/>
      <c r="D102" s="14"/>
      <c r="E102" s="8"/>
      <c r="F102" s="15">
        <f>F103</f>
        <v>500000</v>
      </c>
      <c r="G102" s="15">
        <f t="shared" ref="G102:K104" si="26">G103</f>
        <v>0</v>
      </c>
      <c r="H102" s="15">
        <f t="shared" si="26"/>
        <v>0</v>
      </c>
      <c r="I102" s="15">
        <f t="shared" si="26"/>
        <v>0</v>
      </c>
      <c r="J102" s="15">
        <f t="shared" si="26"/>
        <v>500000</v>
      </c>
      <c r="K102" s="15">
        <f t="shared" si="26"/>
        <v>0</v>
      </c>
    </row>
    <row r="103" spans="1:11" ht="25.5" x14ac:dyDescent="0.25">
      <c r="A103" s="17" t="s">
        <v>25</v>
      </c>
      <c r="B103" s="8" t="s">
        <v>118</v>
      </c>
      <c r="C103" s="7">
        <v>200</v>
      </c>
      <c r="D103" s="14"/>
      <c r="E103" s="8"/>
      <c r="F103" s="15">
        <f>F104</f>
        <v>500000</v>
      </c>
      <c r="G103" s="15">
        <f t="shared" si="26"/>
        <v>0</v>
      </c>
      <c r="H103" s="15">
        <f t="shared" si="26"/>
        <v>0</v>
      </c>
      <c r="I103" s="15">
        <f t="shared" si="26"/>
        <v>0</v>
      </c>
      <c r="J103" s="15">
        <f t="shared" si="26"/>
        <v>500000</v>
      </c>
      <c r="K103" s="15">
        <f t="shared" si="26"/>
        <v>0</v>
      </c>
    </row>
    <row r="104" spans="1:11" x14ac:dyDescent="0.25">
      <c r="A104" s="17" t="s">
        <v>119</v>
      </c>
      <c r="B104" s="8" t="s">
        <v>118</v>
      </c>
      <c r="C104" s="7">
        <v>200</v>
      </c>
      <c r="D104" s="8" t="s">
        <v>62</v>
      </c>
      <c r="E104" s="8"/>
      <c r="F104" s="15">
        <f>F105</f>
        <v>500000</v>
      </c>
      <c r="G104" s="15">
        <f t="shared" si="26"/>
        <v>0</v>
      </c>
      <c r="H104" s="15">
        <f t="shared" si="26"/>
        <v>0</v>
      </c>
      <c r="I104" s="15">
        <f t="shared" si="26"/>
        <v>0</v>
      </c>
      <c r="J104" s="15">
        <f t="shared" si="26"/>
        <v>500000</v>
      </c>
      <c r="K104" s="15">
        <f t="shared" si="26"/>
        <v>0</v>
      </c>
    </row>
    <row r="105" spans="1:11" ht="25.5" x14ac:dyDescent="0.25">
      <c r="A105" s="17" t="s">
        <v>120</v>
      </c>
      <c r="B105" s="8" t="s">
        <v>118</v>
      </c>
      <c r="C105" s="7">
        <v>200</v>
      </c>
      <c r="D105" s="8" t="s">
        <v>62</v>
      </c>
      <c r="E105" s="8" t="s">
        <v>34</v>
      </c>
      <c r="F105" s="15">
        <f>'[1]8. разд '!F590</f>
        <v>500000</v>
      </c>
      <c r="G105" s="15">
        <f>'[1]8. разд '!G590</f>
        <v>0</v>
      </c>
      <c r="H105" s="15">
        <f>'[1]8. разд '!H590</f>
        <v>0</v>
      </c>
      <c r="I105" s="15">
        <f>'[1]8. разд '!I590</f>
        <v>0</v>
      </c>
      <c r="J105" s="15">
        <f>'[1]8. разд '!J590</f>
        <v>500000</v>
      </c>
      <c r="K105" s="15">
        <f>'[1]8. разд '!K590</f>
        <v>0</v>
      </c>
    </row>
    <row r="106" spans="1:11" s="16" customFormat="1" ht="38.25" x14ac:dyDescent="0.25">
      <c r="A106" s="17" t="s">
        <v>121</v>
      </c>
      <c r="B106" s="8" t="s">
        <v>122</v>
      </c>
      <c r="C106" s="7"/>
      <c r="D106" s="14"/>
      <c r="E106" s="8"/>
      <c r="F106" s="15" t="e">
        <f t="shared" ref="F106:K106" si="27">F107+F118+F124</f>
        <v>#REF!</v>
      </c>
      <c r="G106" s="15" t="e">
        <f t="shared" si="27"/>
        <v>#REF!</v>
      </c>
      <c r="H106" s="15" t="e">
        <f t="shared" si="27"/>
        <v>#REF!</v>
      </c>
      <c r="I106" s="15" t="e">
        <f t="shared" si="27"/>
        <v>#REF!</v>
      </c>
      <c r="J106" s="15">
        <f t="shared" si="27"/>
        <v>1299800</v>
      </c>
      <c r="K106" s="15">
        <f t="shared" si="27"/>
        <v>0</v>
      </c>
    </row>
    <row r="107" spans="1:11" ht="51" x14ac:dyDescent="0.25">
      <c r="A107" s="17" t="s">
        <v>123</v>
      </c>
      <c r="B107" s="8" t="s">
        <v>124</v>
      </c>
      <c r="C107" s="7"/>
      <c r="D107" s="14"/>
      <c r="E107" s="8"/>
      <c r="F107" s="15" t="e">
        <f t="shared" ref="F107:K107" si="28">F108+F113</f>
        <v>#REF!</v>
      </c>
      <c r="G107" s="15" t="e">
        <f t="shared" si="28"/>
        <v>#REF!</v>
      </c>
      <c r="H107" s="15" t="e">
        <f t="shared" si="28"/>
        <v>#REF!</v>
      </c>
      <c r="I107" s="15" t="e">
        <f t="shared" si="28"/>
        <v>#REF!</v>
      </c>
      <c r="J107" s="15">
        <f t="shared" si="28"/>
        <v>258000</v>
      </c>
      <c r="K107" s="15">
        <f t="shared" si="28"/>
        <v>0</v>
      </c>
    </row>
    <row r="108" spans="1:11" ht="38.25" x14ac:dyDescent="0.25">
      <c r="A108" s="17" t="s">
        <v>125</v>
      </c>
      <c r="B108" s="8" t="s">
        <v>126</v>
      </c>
      <c r="C108" s="7"/>
      <c r="D108" s="14"/>
      <c r="E108" s="8"/>
      <c r="F108" s="15">
        <f>F109</f>
        <v>60000</v>
      </c>
      <c r="G108" s="15">
        <f t="shared" ref="G108:K111" si="29">G109</f>
        <v>0</v>
      </c>
      <c r="H108" s="15">
        <f t="shared" si="29"/>
        <v>0</v>
      </c>
      <c r="I108" s="15">
        <f t="shared" si="29"/>
        <v>0</v>
      </c>
      <c r="J108" s="15">
        <f t="shared" si="29"/>
        <v>60000</v>
      </c>
      <c r="K108" s="15">
        <f t="shared" si="29"/>
        <v>0</v>
      </c>
    </row>
    <row r="109" spans="1:11" ht="25.5" x14ac:dyDescent="0.25">
      <c r="A109" s="18" t="s">
        <v>19</v>
      </c>
      <c r="B109" s="8" t="s">
        <v>127</v>
      </c>
      <c r="C109" s="7"/>
      <c r="D109" s="14"/>
      <c r="E109" s="8"/>
      <c r="F109" s="15">
        <f>F110</f>
        <v>60000</v>
      </c>
      <c r="G109" s="15">
        <f t="shared" si="29"/>
        <v>0</v>
      </c>
      <c r="H109" s="15">
        <f t="shared" si="29"/>
        <v>0</v>
      </c>
      <c r="I109" s="15">
        <f t="shared" si="29"/>
        <v>0</v>
      </c>
      <c r="J109" s="15">
        <f t="shared" si="29"/>
        <v>60000</v>
      </c>
      <c r="K109" s="15">
        <f t="shared" si="29"/>
        <v>0</v>
      </c>
    </row>
    <row r="110" spans="1:11" ht="25.5" x14ac:dyDescent="0.25">
      <c r="A110" s="17" t="s">
        <v>25</v>
      </c>
      <c r="B110" s="8" t="s">
        <v>127</v>
      </c>
      <c r="C110" s="7">
        <v>200</v>
      </c>
      <c r="D110" s="14"/>
      <c r="E110" s="8"/>
      <c r="F110" s="15">
        <f>F111</f>
        <v>60000</v>
      </c>
      <c r="G110" s="15">
        <f t="shared" si="29"/>
        <v>0</v>
      </c>
      <c r="H110" s="15">
        <f t="shared" si="29"/>
        <v>0</v>
      </c>
      <c r="I110" s="15">
        <f t="shared" si="29"/>
        <v>0</v>
      </c>
      <c r="J110" s="15">
        <f t="shared" si="29"/>
        <v>60000</v>
      </c>
      <c r="K110" s="15">
        <f t="shared" si="29"/>
        <v>0</v>
      </c>
    </row>
    <row r="111" spans="1:11" x14ac:dyDescent="0.25">
      <c r="A111" s="17" t="s">
        <v>99</v>
      </c>
      <c r="B111" s="8" t="s">
        <v>127</v>
      </c>
      <c r="C111" s="7">
        <v>200</v>
      </c>
      <c r="D111" s="8" t="s">
        <v>100</v>
      </c>
      <c r="E111" s="8"/>
      <c r="F111" s="15">
        <f>F112</f>
        <v>60000</v>
      </c>
      <c r="G111" s="15">
        <f t="shared" si="29"/>
        <v>0</v>
      </c>
      <c r="H111" s="15">
        <f t="shared" si="29"/>
        <v>0</v>
      </c>
      <c r="I111" s="15">
        <f t="shared" si="29"/>
        <v>0</v>
      </c>
      <c r="J111" s="15">
        <f t="shared" si="29"/>
        <v>60000</v>
      </c>
      <c r="K111" s="15">
        <f t="shared" si="29"/>
        <v>0</v>
      </c>
    </row>
    <row r="112" spans="1:11" x14ac:dyDescent="0.25">
      <c r="A112" s="17" t="s">
        <v>101</v>
      </c>
      <c r="B112" s="8" t="s">
        <v>127</v>
      </c>
      <c r="C112" s="7">
        <v>200</v>
      </c>
      <c r="D112" s="8" t="s">
        <v>100</v>
      </c>
      <c r="E112" s="8" t="s">
        <v>102</v>
      </c>
      <c r="F112" s="15">
        <f>'[1]8. разд '!F391</f>
        <v>60000</v>
      </c>
      <c r="G112" s="15">
        <f>'[1]8. разд '!G391</f>
        <v>0</v>
      </c>
      <c r="H112" s="15">
        <f>'[1]8. разд '!H391</f>
        <v>0</v>
      </c>
      <c r="I112" s="15">
        <f>'[1]8. разд '!I391</f>
        <v>0</v>
      </c>
      <c r="J112" s="15">
        <f>'[1]8. разд '!J391</f>
        <v>60000</v>
      </c>
      <c r="K112" s="15">
        <f>'[1]8. разд '!K391</f>
        <v>0</v>
      </c>
    </row>
    <row r="113" spans="1:11" ht="38.25" x14ac:dyDescent="0.25">
      <c r="A113" s="17" t="s">
        <v>128</v>
      </c>
      <c r="B113" s="8" t="s">
        <v>129</v>
      </c>
      <c r="C113" s="7"/>
      <c r="D113" s="14"/>
      <c r="E113" s="8"/>
      <c r="F113" s="15" t="e">
        <f>#REF!+#REF!+F114</f>
        <v>#REF!</v>
      </c>
      <c r="G113" s="15" t="e">
        <f>#REF!+#REF!+G114</f>
        <v>#REF!</v>
      </c>
      <c r="H113" s="15" t="e">
        <f>#REF!+#REF!+H114</f>
        <v>#REF!</v>
      </c>
      <c r="I113" s="15" t="e">
        <f>#REF!+#REF!+I114</f>
        <v>#REF!</v>
      </c>
      <c r="J113" s="15">
        <f>J114</f>
        <v>198000</v>
      </c>
      <c r="K113" s="15">
        <f>K114</f>
        <v>0</v>
      </c>
    </row>
    <row r="114" spans="1:11" ht="25.5" x14ac:dyDescent="0.25">
      <c r="A114" s="17" t="s">
        <v>130</v>
      </c>
      <c r="B114" s="8" t="s">
        <v>131</v>
      </c>
      <c r="C114" s="7"/>
      <c r="D114" s="8"/>
      <c r="E114" s="8"/>
      <c r="F114" s="15">
        <f>F115</f>
        <v>198000</v>
      </c>
      <c r="G114" s="15">
        <f t="shared" ref="G114:K116" si="30">G115</f>
        <v>0</v>
      </c>
      <c r="H114" s="15">
        <f t="shared" si="30"/>
        <v>0</v>
      </c>
      <c r="I114" s="15">
        <f t="shared" si="30"/>
        <v>0</v>
      </c>
      <c r="J114" s="15">
        <f t="shared" si="30"/>
        <v>198000</v>
      </c>
      <c r="K114" s="15">
        <f t="shared" si="30"/>
        <v>0</v>
      </c>
    </row>
    <row r="115" spans="1:11" x14ac:dyDescent="0.25">
      <c r="A115" s="17" t="s">
        <v>52</v>
      </c>
      <c r="B115" s="8" t="s">
        <v>131</v>
      </c>
      <c r="C115" s="7">
        <v>800</v>
      </c>
      <c r="D115" s="14"/>
      <c r="E115" s="8"/>
      <c r="F115" s="15">
        <f>F116</f>
        <v>198000</v>
      </c>
      <c r="G115" s="15">
        <f t="shared" si="30"/>
        <v>0</v>
      </c>
      <c r="H115" s="15">
        <f t="shared" si="30"/>
        <v>0</v>
      </c>
      <c r="I115" s="15">
        <f t="shared" si="30"/>
        <v>0</v>
      </c>
      <c r="J115" s="15">
        <f t="shared" si="30"/>
        <v>198000</v>
      </c>
      <c r="K115" s="15">
        <f t="shared" si="30"/>
        <v>0</v>
      </c>
    </row>
    <row r="116" spans="1:11" x14ac:dyDescent="0.25">
      <c r="A116" s="17" t="s">
        <v>99</v>
      </c>
      <c r="B116" s="8" t="s">
        <v>131</v>
      </c>
      <c r="C116" s="7">
        <v>800</v>
      </c>
      <c r="D116" s="8" t="s">
        <v>100</v>
      </c>
      <c r="E116" s="8"/>
      <c r="F116" s="15">
        <f>F117</f>
        <v>198000</v>
      </c>
      <c r="G116" s="15">
        <f t="shared" si="30"/>
        <v>0</v>
      </c>
      <c r="H116" s="15">
        <f t="shared" si="30"/>
        <v>0</v>
      </c>
      <c r="I116" s="15">
        <f t="shared" si="30"/>
        <v>0</v>
      </c>
      <c r="J116" s="15">
        <f t="shared" si="30"/>
        <v>198000</v>
      </c>
      <c r="K116" s="15">
        <f t="shared" si="30"/>
        <v>0</v>
      </c>
    </row>
    <row r="117" spans="1:11" x14ac:dyDescent="0.25">
      <c r="A117" s="17" t="s">
        <v>101</v>
      </c>
      <c r="B117" s="8" t="s">
        <v>131</v>
      </c>
      <c r="C117" s="7">
        <v>800</v>
      </c>
      <c r="D117" s="8" t="s">
        <v>100</v>
      </c>
      <c r="E117" s="8" t="s">
        <v>102</v>
      </c>
      <c r="F117" s="15">
        <f>'[1]8. разд '!F399</f>
        <v>198000</v>
      </c>
      <c r="G117" s="15">
        <f>'[1]8. разд '!G399</f>
        <v>0</v>
      </c>
      <c r="H117" s="15">
        <f>'[1]8. разд '!H399</f>
        <v>0</v>
      </c>
      <c r="I117" s="15">
        <f>'[1]8. разд '!I399</f>
        <v>0</v>
      </c>
      <c r="J117" s="15">
        <f>'[1]8. разд '!J399</f>
        <v>198000</v>
      </c>
      <c r="K117" s="15">
        <f>'[1]8. разд '!K399</f>
        <v>0</v>
      </c>
    </row>
    <row r="118" spans="1:11" ht="25.5" x14ac:dyDescent="0.25">
      <c r="A118" s="17" t="s">
        <v>132</v>
      </c>
      <c r="B118" s="8" t="s">
        <v>133</v>
      </c>
      <c r="C118" s="7"/>
      <c r="D118" s="14"/>
      <c r="E118" s="8"/>
      <c r="F118" s="15">
        <f>F119</f>
        <v>100000</v>
      </c>
      <c r="G118" s="15">
        <f t="shared" ref="G118:K122" si="31">G119</f>
        <v>0</v>
      </c>
      <c r="H118" s="15">
        <f t="shared" si="31"/>
        <v>0</v>
      </c>
      <c r="I118" s="15">
        <f t="shared" si="31"/>
        <v>0</v>
      </c>
      <c r="J118" s="15">
        <f t="shared" si="31"/>
        <v>100000</v>
      </c>
      <c r="K118" s="15">
        <f t="shared" si="31"/>
        <v>0</v>
      </c>
    </row>
    <row r="119" spans="1:11" ht="63.75" x14ac:dyDescent="0.25">
      <c r="A119" s="17" t="s">
        <v>134</v>
      </c>
      <c r="B119" s="8" t="s">
        <v>135</v>
      </c>
      <c r="C119" s="7"/>
      <c r="D119" s="8"/>
      <c r="E119" s="8"/>
      <c r="F119" s="15">
        <f>F120</f>
        <v>100000</v>
      </c>
      <c r="G119" s="15">
        <f t="shared" si="31"/>
        <v>0</v>
      </c>
      <c r="H119" s="15">
        <f t="shared" si="31"/>
        <v>0</v>
      </c>
      <c r="I119" s="15">
        <f t="shared" si="31"/>
        <v>0</v>
      </c>
      <c r="J119" s="15">
        <f t="shared" si="31"/>
        <v>100000</v>
      </c>
      <c r="K119" s="15">
        <f t="shared" si="31"/>
        <v>0</v>
      </c>
    </row>
    <row r="120" spans="1:11" ht="25.5" x14ac:dyDescent="0.25">
      <c r="A120" s="18" t="s">
        <v>19</v>
      </c>
      <c r="B120" s="8" t="s">
        <v>136</v>
      </c>
      <c r="C120" s="7"/>
      <c r="D120" s="8"/>
      <c r="E120" s="8"/>
      <c r="F120" s="15">
        <f>F121</f>
        <v>100000</v>
      </c>
      <c r="G120" s="15">
        <f t="shared" si="31"/>
        <v>0</v>
      </c>
      <c r="H120" s="15">
        <f t="shared" si="31"/>
        <v>0</v>
      </c>
      <c r="I120" s="15">
        <f t="shared" si="31"/>
        <v>0</v>
      </c>
      <c r="J120" s="15">
        <f t="shared" si="31"/>
        <v>100000</v>
      </c>
      <c r="K120" s="15">
        <f t="shared" si="31"/>
        <v>0</v>
      </c>
    </row>
    <row r="121" spans="1:11" ht="25.5" x14ac:dyDescent="0.25">
      <c r="A121" s="17" t="s">
        <v>25</v>
      </c>
      <c r="B121" s="8" t="s">
        <v>136</v>
      </c>
      <c r="C121" s="7">
        <v>200</v>
      </c>
      <c r="D121" s="8"/>
      <c r="E121" s="8"/>
      <c r="F121" s="15">
        <f>F122</f>
        <v>100000</v>
      </c>
      <c r="G121" s="15">
        <f t="shared" si="31"/>
        <v>0</v>
      </c>
      <c r="H121" s="15">
        <f t="shared" si="31"/>
        <v>0</v>
      </c>
      <c r="I121" s="15">
        <f t="shared" si="31"/>
        <v>0</v>
      </c>
      <c r="J121" s="15">
        <f t="shared" si="31"/>
        <v>100000</v>
      </c>
      <c r="K121" s="15">
        <f t="shared" si="31"/>
        <v>0</v>
      </c>
    </row>
    <row r="122" spans="1:11" x14ac:dyDescent="0.25">
      <c r="A122" s="17" t="s">
        <v>99</v>
      </c>
      <c r="B122" s="8" t="s">
        <v>136</v>
      </c>
      <c r="C122" s="7">
        <v>200</v>
      </c>
      <c r="D122" s="8" t="s">
        <v>100</v>
      </c>
      <c r="E122" s="8"/>
      <c r="F122" s="15">
        <f>F123</f>
        <v>100000</v>
      </c>
      <c r="G122" s="15">
        <f t="shared" si="31"/>
        <v>0</v>
      </c>
      <c r="H122" s="15">
        <f t="shared" si="31"/>
        <v>0</v>
      </c>
      <c r="I122" s="15">
        <f t="shared" si="31"/>
        <v>0</v>
      </c>
      <c r="J122" s="15">
        <f t="shared" si="31"/>
        <v>100000</v>
      </c>
      <c r="K122" s="15">
        <f t="shared" si="31"/>
        <v>0</v>
      </c>
    </row>
    <row r="123" spans="1:11" x14ac:dyDescent="0.25">
      <c r="A123" s="17" t="s">
        <v>101</v>
      </c>
      <c r="B123" s="8" t="s">
        <v>136</v>
      </c>
      <c r="C123" s="7">
        <v>200</v>
      </c>
      <c r="D123" s="8" t="s">
        <v>100</v>
      </c>
      <c r="E123" s="8" t="s">
        <v>102</v>
      </c>
      <c r="F123" s="15">
        <f>'[1]8. разд '!F403</f>
        <v>100000</v>
      </c>
      <c r="G123" s="15">
        <f>'[1]8. разд '!G403</f>
        <v>0</v>
      </c>
      <c r="H123" s="15">
        <f>'[1]8. разд '!H403</f>
        <v>0</v>
      </c>
      <c r="I123" s="15">
        <f>'[1]8. разд '!I403</f>
        <v>0</v>
      </c>
      <c r="J123" s="15">
        <f>'[1]8. разд '!J403</f>
        <v>100000</v>
      </c>
      <c r="K123" s="15">
        <f>'[1]8. разд '!K403</f>
        <v>0</v>
      </c>
    </row>
    <row r="124" spans="1:11" ht="25.5" x14ac:dyDescent="0.25">
      <c r="A124" s="17" t="s">
        <v>137</v>
      </c>
      <c r="B124" s="8" t="s">
        <v>138</v>
      </c>
      <c r="C124" s="7"/>
      <c r="D124" s="8"/>
      <c r="E124" s="8"/>
      <c r="F124" s="15" t="e">
        <f>F125</f>
        <v>#REF!</v>
      </c>
      <c r="G124" s="15" t="e">
        <f t="shared" ref="G124:K124" si="32">G125</f>
        <v>#REF!</v>
      </c>
      <c r="H124" s="15" t="e">
        <f t="shared" si="32"/>
        <v>#REF!</v>
      </c>
      <c r="I124" s="15" t="e">
        <f t="shared" si="32"/>
        <v>#REF!</v>
      </c>
      <c r="J124" s="15">
        <f t="shared" si="32"/>
        <v>941800</v>
      </c>
      <c r="K124" s="15">
        <f t="shared" si="32"/>
        <v>0</v>
      </c>
    </row>
    <row r="125" spans="1:11" ht="38.25" x14ac:dyDescent="0.25">
      <c r="A125" s="20" t="s">
        <v>139</v>
      </c>
      <c r="B125" s="8" t="s">
        <v>140</v>
      </c>
      <c r="C125" s="7"/>
      <c r="D125" s="8"/>
      <c r="E125" s="8"/>
      <c r="F125" s="15" t="e">
        <f>#REF!+F130+F134+F126</f>
        <v>#REF!</v>
      </c>
      <c r="G125" s="15" t="e">
        <f>#REF!+G130+G134+G126</f>
        <v>#REF!</v>
      </c>
      <c r="H125" s="15" t="e">
        <f>#REF!+H130+H134+H126</f>
        <v>#REF!</v>
      </c>
      <c r="I125" s="15" t="e">
        <f>#REF!+I130+I134+I126</f>
        <v>#REF!</v>
      </c>
      <c r="J125" s="15">
        <f>J130+J134+J126</f>
        <v>941800</v>
      </c>
      <c r="K125" s="15">
        <f>K130+K134+K126</f>
        <v>0</v>
      </c>
    </row>
    <row r="126" spans="1:11" ht="38.25" x14ac:dyDescent="0.25">
      <c r="A126" s="24" t="s">
        <v>141</v>
      </c>
      <c r="B126" s="8" t="s">
        <v>142</v>
      </c>
      <c r="C126" s="7"/>
      <c r="D126" s="8"/>
      <c r="E126" s="8"/>
      <c r="F126" s="15">
        <f>F127</f>
        <v>263700</v>
      </c>
      <c r="G126" s="15">
        <f t="shared" ref="G126:K128" si="33">G127</f>
        <v>0</v>
      </c>
      <c r="H126" s="15">
        <f t="shared" si="33"/>
        <v>0</v>
      </c>
      <c r="I126" s="15">
        <f t="shared" si="33"/>
        <v>0</v>
      </c>
      <c r="J126" s="15">
        <f t="shared" si="33"/>
        <v>263700</v>
      </c>
      <c r="K126" s="15">
        <f t="shared" si="33"/>
        <v>0</v>
      </c>
    </row>
    <row r="127" spans="1:11" ht="38.25" x14ac:dyDescent="0.25">
      <c r="A127" s="17" t="s">
        <v>51</v>
      </c>
      <c r="B127" s="8" t="s">
        <v>142</v>
      </c>
      <c r="C127" s="7">
        <v>600</v>
      </c>
      <c r="D127" s="8"/>
      <c r="E127" s="8"/>
      <c r="F127" s="15">
        <f>F128</f>
        <v>263700</v>
      </c>
      <c r="G127" s="15">
        <f t="shared" si="33"/>
        <v>0</v>
      </c>
      <c r="H127" s="15">
        <f t="shared" si="33"/>
        <v>0</v>
      </c>
      <c r="I127" s="15">
        <f t="shared" si="33"/>
        <v>0</v>
      </c>
      <c r="J127" s="15">
        <f t="shared" si="33"/>
        <v>263700</v>
      </c>
      <c r="K127" s="15">
        <f t="shared" si="33"/>
        <v>0</v>
      </c>
    </row>
    <row r="128" spans="1:11" x14ac:dyDescent="0.25">
      <c r="A128" s="17" t="s">
        <v>31</v>
      </c>
      <c r="B128" s="8" t="s">
        <v>142</v>
      </c>
      <c r="C128" s="7">
        <v>600</v>
      </c>
      <c r="D128" s="8" t="s">
        <v>32</v>
      </c>
      <c r="E128" s="8"/>
      <c r="F128" s="15">
        <f>F129</f>
        <v>263700</v>
      </c>
      <c r="G128" s="15">
        <f t="shared" si="33"/>
        <v>0</v>
      </c>
      <c r="H128" s="15">
        <f t="shared" si="33"/>
        <v>0</v>
      </c>
      <c r="I128" s="15">
        <f t="shared" si="33"/>
        <v>0</v>
      </c>
      <c r="J128" s="15">
        <f t="shared" si="33"/>
        <v>263700</v>
      </c>
      <c r="K128" s="15">
        <f t="shared" si="33"/>
        <v>0</v>
      </c>
    </row>
    <row r="129" spans="1:11" ht="25.5" x14ac:dyDescent="0.25">
      <c r="A129" s="17" t="s">
        <v>33</v>
      </c>
      <c r="B129" s="8" t="s">
        <v>142</v>
      </c>
      <c r="C129" s="7">
        <v>600</v>
      </c>
      <c r="D129" s="8" t="s">
        <v>32</v>
      </c>
      <c r="E129" s="8" t="s">
        <v>100</v>
      </c>
      <c r="F129" s="15">
        <f>'[1]8. разд '!F1062</f>
        <v>263700</v>
      </c>
      <c r="G129" s="15">
        <f>'[1]8. разд '!G1062</f>
        <v>0</v>
      </c>
      <c r="H129" s="15">
        <f>'[1]8. разд '!H1062</f>
        <v>0</v>
      </c>
      <c r="I129" s="15">
        <f>'[1]8. разд '!I1062</f>
        <v>0</v>
      </c>
      <c r="J129" s="15">
        <f>'[1]8. разд '!J1062</f>
        <v>263700</v>
      </c>
      <c r="K129" s="15">
        <f>'[1]8. разд '!K1062</f>
        <v>0</v>
      </c>
    </row>
    <row r="130" spans="1:11" ht="38.25" x14ac:dyDescent="0.25">
      <c r="A130" s="24" t="s">
        <v>143</v>
      </c>
      <c r="B130" s="8" t="s">
        <v>144</v>
      </c>
      <c r="C130" s="7"/>
      <c r="D130" s="8"/>
      <c r="E130" s="8"/>
      <c r="F130" s="15">
        <f>F131</f>
        <v>100400</v>
      </c>
      <c r="G130" s="15">
        <f t="shared" ref="G130:K132" si="34">G131</f>
        <v>0</v>
      </c>
      <c r="H130" s="15">
        <f t="shared" si="34"/>
        <v>0</v>
      </c>
      <c r="I130" s="15">
        <f t="shared" si="34"/>
        <v>0</v>
      </c>
      <c r="J130" s="15">
        <f t="shared" si="34"/>
        <v>100400</v>
      </c>
      <c r="K130" s="15">
        <f t="shared" si="34"/>
        <v>0</v>
      </c>
    </row>
    <row r="131" spans="1:11" ht="38.25" x14ac:dyDescent="0.25">
      <c r="A131" s="17" t="s">
        <v>51</v>
      </c>
      <c r="B131" s="8" t="s">
        <v>144</v>
      </c>
      <c r="C131" s="7">
        <v>600</v>
      </c>
      <c r="D131" s="8"/>
      <c r="E131" s="8"/>
      <c r="F131" s="15">
        <f>F132</f>
        <v>100400</v>
      </c>
      <c r="G131" s="15">
        <f t="shared" si="34"/>
        <v>0</v>
      </c>
      <c r="H131" s="15">
        <f t="shared" si="34"/>
        <v>0</v>
      </c>
      <c r="I131" s="15">
        <f t="shared" si="34"/>
        <v>0</v>
      </c>
      <c r="J131" s="15">
        <f t="shared" si="34"/>
        <v>100400</v>
      </c>
      <c r="K131" s="15">
        <f t="shared" si="34"/>
        <v>0</v>
      </c>
    </row>
    <row r="132" spans="1:11" x14ac:dyDescent="0.25">
      <c r="A132" s="17" t="s">
        <v>145</v>
      </c>
      <c r="B132" s="8" t="s">
        <v>144</v>
      </c>
      <c r="C132" s="7">
        <v>600</v>
      </c>
      <c r="D132" s="8" t="s">
        <v>104</v>
      </c>
      <c r="E132" s="8"/>
      <c r="F132" s="15">
        <f>F133</f>
        <v>100400</v>
      </c>
      <c r="G132" s="15">
        <f t="shared" si="34"/>
        <v>0</v>
      </c>
      <c r="H132" s="15">
        <f t="shared" si="34"/>
        <v>0</v>
      </c>
      <c r="I132" s="15">
        <f t="shared" si="34"/>
        <v>0</v>
      </c>
      <c r="J132" s="15">
        <f t="shared" si="34"/>
        <v>100400</v>
      </c>
      <c r="K132" s="15">
        <f t="shared" si="34"/>
        <v>0</v>
      </c>
    </row>
    <row r="133" spans="1:11" x14ac:dyDescent="0.25">
      <c r="A133" s="17" t="s">
        <v>146</v>
      </c>
      <c r="B133" s="8" t="s">
        <v>144</v>
      </c>
      <c r="C133" s="7">
        <v>600</v>
      </c>
      <c r="D133" s="8" t="s">
        <v>104</v>
      </c>
      <c r="E133" s="8" t="s">
        <v>48</v>
      </c>
      <c r="F133" s="15">
        <f>'[1]8. разд '!F845</f>
        <v>100400</v>
      </c>
      <c r="G133" s="15">
        <f>'[1]8. разд '!G845</f>
        <v>0</v>
      </c>
      <c r="H133" s="15">
        <f>'[1]8. разд '!H845</f>
        <v>0</v>
      </c>
      <c r="I133" s="15">
        <f>'[1]8. разд '!I845</f>
        <v>0</v>
      </c>
      <c r="J133" s="15">
        <f>'[1]8. разд '!J845</f>
        <v>100400</v>
      </c>
      <c r="K133" s="15">
        <f>'[1]8. разд '!K845</f>
        <v>0</v>
      </c>
    </row>
    <row r="134" spans="1:11" ht="25.5" x14ac:dyDescent="0.25">
      <c r="A134" s="24" t="s">
        <v>147</v>
      </c>
      <c r="B134" s="8" t="s">
        <v>148</v>
      </c>
      <c r="C134" s="7"/>
      <c r="D134" s="8"/>
      <c r="E134" s="8"/>
      <c r="F134" s="15">
        <f>F135</f>
        <v>577700</v>
      </c>
      <c r="G134" s="15">
        <f t="shared" ref="G134:K136" si="35">G135</f>
        <v>0</v>
      </c>
      <c r="H134" s="15">
        <f t="shared" si="35"/>
        <v>0</v>
      </c>
      <c r="I134" s="15">
        <f t="shared" si="35"/>
        <v>0</v>
      </c>
      <c r="J134" s="15">
        <f t="shared" si="35"/>
        <v>577700</v>
      </c>
      <c r="K134" s="15">
        <f t="shared" si="35"/>
        <v>0</v>
      </c>
    </row>
    <row r="135" spans="1:11" ht="38.25" x14ac:dyDescent="0.25">
      <c r="A135" s="17" t="s">
        <v>51</v>
      </c>
      <c r="B135" s="8" t="s">
        <v>148</v>
      </c>
      <c r="C135" s="7">
        <v>600</v>
      </c>
      <c r="D135" s="8"/>
      <c r="E135" s="8"/>
      <c r="F135" s="15">
        <f>F136</f>
        <v>577700</v>
      </c>
      <c r="G135" s="15">
        <f t="shared" si="35"/>
        <v>0</v>
      </c>
      <c r="H135" s="15">
        <f t="shared" si="35"/>
        <v>0</v>
      </c>
      <c r="I135" s="15">
        <f t="shared" si="35"/>
        <v>0</v>
      </c>
      <c r="J135" s="15">
        <f t="shared" si="35"/>
        <v>577700</v>
      </c>
      <c r="K135" s="15">
        <f t="shared" si="35"/>
        <v>0</v>
      </c>
    </row>
    <row r="136" spans="1:11" x14ac:dyDescent="0.25">
      <c r="A136" s="17" t="s">
        <v>145</v>
      </c>
      <c r="B136" s="8" t="s">
        <v>148</v>
      </c>
      <c r="C136" s="7">
        <v>600</v>
      </c>
      <c r="D136" s="8" t="s">
        <v>104</v>
      </c>
      <c r="E136" s="8"/>
      <c r="F136" s="15">
        <f>F137</f>
        <v>577700</v>
      </c>
      <c r="G136" s="15">
        <f t="shared" si="35"/>
        <v>0</v>
      </c>
      <c r="H136" s="15">
        <f t="shared" si="35"/>
        <v>0</v>
      </c>
      <c r="I136" s="15">
        <f t="shared" si="35"/>
        <v>0</v>
      </c>
      <c r="J136" s="15">
        <f t="shared" si="35"/>
        <v>577700</v>
      </c>
      <c r="K136" s="15">
        <f t="shared" si="35"/>
        <v>0</v>
      </c>
    </row>
    <row r="137" spans="1:11" x14ac:dyDescent="0.25">
      <c r="A137" s="17" t="s">
        <v>146</v>
      </c>
      <c r="B137" s="8" t="s">
        <v>148</v>
      </c>
      <c r="C137" s="7">
        <v>600</v>
      </c>
      <c r="D137" s="8" t="s">
        <v>104</v>
      </c>
      <c r="E137" s="8" t="s">
        <v>48</v>
      </c>
      <c r="F137" s="15">
        <f>'[1]8. разд '!F847</f>
        <v>577700</v>
      </c>
      <c r="G137" s="15">
        <f>'[1]8. разд '!G847</f>
        <v>0</v>
      </c>
      <c r="H137" s="15">
        <f>'[1]8. разд '!H847</f>
        <v>0</v>
      </c>
      <c r="I137" s="15">
        <f>'[1]8. разд '!I847</f>
        <v>0</v>
      </c>
      <c r="J137" s="15">
        <f>'[1]8. разд '!J847</f>
        <v>577700</v>
      </c>
      <c r="K137" s="15">
        <f>'[1]8. разд '!K847</f>
        <v>0</v>
      </c>
    </row>
    <row r="138" spans="1:11" s="16" customFormat="1" ht="38.25" x14ac:dyDescent="0.25">
      <c r="A138" s="17" t="s">
        <v>149</v>
      </c>
      <c r="B138" s="8" t="s">
        <v>150</v>
      </c>
      <c r="C138" s="7"/>
      <c r="D138" s="8"/>
      <c r="E138" s="8"/>
      <c r="F138" s="15" t="e">
        <f t="shared" ref="F138:K138" si="36">F139+F189+F219+F250</f>
        <v>#REF!</v>
      </c>
      <c r="G138" s="15" t="e">
        <f t="shared" si="36"/>
        <v>#REF!</v>
      </c>
      <c r="H138" s="15" t="e">
        <f t="shared" si="36"/>
        <v>#REF!</v>
      </c>
      <c r="I138" s="15" t="e">
        <f t="shared" si="36"/>
        <v>#REF!</v>
      </c>
      <c r="J138" s="15">
        <f t="shared" si="36"/>
        <v>52196044.289999999</v>
      </c>
      <c r="K138" s="15">
        <f t="shared" si="36"/>
        <v>9449.9</v>
      </c>
    </row>
    <row r="139" spans="1:11" ht="38.25" x14ac:dyDescent="0.25">
      <c r="A139" s="25" t="s">
        <v>151</v>
      </c>
      <c r="B139" s="8" t="s">
        <v>152</v>
      </c>
      <c r="C139" s="7"/>
      <c r="D139" s="14"/>
      <c r="E139" s="14"/>
      <c r="F139" s="15" t="e">
        <f>F140+F145+F150+F155+F163+F168+#REF!</f>
        <v>#REF!</v>
      </c>
      <c r="G139" s="15" t="e">
        <f>G140+G145+G150+G155+G163+G168+#REF!</f>
        <v>#REF!</v>
      </c>
      <c r="H139" s="15" t="e">
        <f>H140+H145+H150+H155+H163+H168+#REF!</f>
        <v>#REF!</v>
      </c>
      <c r="I139" s="15" t="e">
        <f>I140+I145+I150+I155+I163+I168+#REF!</f>
        <v>#REF!</v>
      </c>
      <c r="J139" s="15">
        <f>J140+J145+J150+J155+J163+J168</f>
        <v>41391853.090000004</v>
      </c>
      <c r="K139" s="15">
        <f>K140+K145+K150+K155+K163+K168</f>
        <v>0</v>
      </c>
    </row>
    <row r="140" spans="1:11" ht="38.25" x14ac:dyDescent="0.25">
      <c r="A140" s="25" t="s">
        <v>153</v>
      </c>
      <c r="B140" s="8" t="s">
        <v>154</v>
      </c>
      <c r="C140" s="7"/>
      <c r="D140" s="14"/>
      <c r="E140" s="14"/>
      <c r="F140" s="15" t="e">
        <f>F141+#REF!+#REF!</f>
        <v>#REF!</v>
      </c>
      <c r="G140" s="15" t="e">
        <f>G141+#REF!+#REF!</f>
        <v>#REF!</v>
      </c>
      <c r="H140" s="15" t="e">
        <f>H141+#REF!+#REF!</f>
        <v>#REF!</v>
      </c>
      <c r="I140" s="15" t="e">
        <f>I141+#REF!+#REF!</f>
        <v>#REF!</v>
      </c>
      <c r="J140" s="15">
        <f>J141</f>
        <v>9142181.7699999996</v>
      </c>
      <c r="K140" s="15">
        <f>K141</f>
        <v>0</v>
      </c>
    </row>
    <row r="141" spans="1:11" ht="25.5" x14ac:dyDescent="0.25">
      <c r="A141" s="17" t="s">
        <v>155</v>
      </c>
      <c r="B141" s="8" t="s">
        <v>156</v>
      </c>
      <c r="C141" s="7"/>
      <c r="D141" s="14"/>
      <c r="E141" s="14"/>
      <c r="F141" s="15">
        <f>F142</f>
        <v>9142181.7699999996</v>
      </c>
      <c r="G141" s="15">
        <f t="shared" ref="G141:K143" si="37">G142</f>
        <v>0</v>
      </c>
      <c r="H141" s="15">
        <f t="shared" si="37"/>
        <v>0</v>
      </c>
      <c r="I141" s="15">
        <f t="shared" si="37"/>
        <v>0</v>
      </c>
      <c r="J141" s="15">
        <f t="shared" si="37"/>
        <v>9142181.7699999996</v>
      </c>
      <c r="K141" s="15">
        <f t="shared" si="37"/>
        <v>0</v>
      </c>
    </row>
    <row r="142" spans="1:11" ht="63.75" x14ac:dyDescent="0.25">
      <c r="A142" s="17" t="s">
        <v>21</v>
      </c>
      <c r="B142" s="8" t="s">
        <v>156</v>
      </c>
      <c r="C142" s="7">
        <v>100</v>
      </c>
      <c r="D142" s="14"/>
      <c r="E142" s="14"/>
      <c r="F142" s="15">
        <f>F143</f>
        <v>9142181.7699999996</v>
      </c>
      <c r="G142" s="15">
        <f t="shared" si="37"/>
        <v>0</v>
      </c>
      <c r="H142" s="15">
        <f t="shared" si="37"/>
        <v>0</v>
      </c>
      <c r="I142" s="15">
        <f t="shared" si="37"/>
        <v>0</v>
      </c>
      <c r="J142" s="15">
        <f t="shared" si="37"/>
        <v>9142181.7699999996</v>
      </c>
      <c r="K142" s="15">
        <f t="shared" si="37"/>
        <v>0</v>
      </c>
    </row>
    <row r="143" spans="1:11" x14ac:dyDescent="0.25">
      <c r="A143" s="17" t="s">
        <v>47</v>
      </c>
      <c r="B143" s="8" t="s">
        <v>156</v>
      </c>
      <c r="C143" s="7">
        <v>100</v>
      </c>
      <c r="D143" s="8" t="s">
        <v>48</v>
      </c>
      <c r="E143" s="8"/>
      <c r="F143" s="15">
        <f>F144</f>
        <v>9142181.7699999996</v>
      </c>
      <c r="G143" s="15">
        <f t="shared" si="37"/>
        <v>0</v>
      </c>
      <c r="H143" s="15">
        <f t="shared" si="37"/>
        <v>0</v>
      </c>
      <c r="I143" s="15">
        <f t="shared" si="37"/>
        <v>0</v>
      </c>
      <c r="J143" s="15">
        <f t="shared" si="37"/>
        <v>9142181.7699999996</v>
      </c>
      <c r="K143" s="15">
        <f t="shared" si="37"/>
        <v>0</v>
      </c>
    </row>
    <row r="144" spans="1:11" ht="51" x14ac:dyDescent="0.25">
      <c r="A144" s="17" t="s">
        <v>157</v>
      </c>
      <c r="B144" s="8" t="s">
        <v>156</v>
      </c>
      <c r="C144" s="7">
        <v>100</v>
      </c>
      <c r="D144" s="8" t="s">
        <v>48</v>
      </c>
      <c r="E144" s="8" t="s">
        <v>100</v>
      </c>
      <c r="F144" s="15">
        <f>'[1]8. разд '!F48</f>
        <v>9142181.7699999996</v>
      </c>
      <c r="G144" s="15">
        <f>'[1]8. разд '!G48</f>
        <v>0</v>
      </c>
      <c r="H144" s="15">
        <f>'[1]8. разд '!H48</f>
        <v>0</v>
      </c>
      <c r="I144" s="15">
        <f>'[1]8. разд '!I48</f>
        <v>0</v>
      </c>
      <c r="J144" s="15">
        <f>'[1]8. разд '!J48</f>
        <v>9142181.7699999996</v>
      </c>
      <c r="K144" s="15">
        <f>'[1]8. разд '!K48</f>
        <v>0</v>
      </c>
    </row>
    <row r="145" spans="1:11" ht="51" x14ac:dyDescent="0.25">
      <c r="A145" s="20" t="s">
        <v>159</v>
      </c>
      <c r="B145" s="8" t="s">
        <v>160</v>
      </c>
      <c r="C145" s="7"/>
      <c r="D145" s="14"/>
      <c r="E145" s="14"/>
      <c r="F145" s="15" t="e">
        <f>F146</f>
        <v>#REF!</v>
      </c>
      <c r="G145" s="15" t="e">
        <f t="shared" ref="G145:K148" si="38">G146</f>
        <v>#REF!</v>
      </c>
      <c r="H145" s="15" t="e">
        <f t="shared" si="38"/>
        <v>#REF!</v>
      </c>
      <c r="I145" s="15" t="e">
        <f t="shared" si="38"/>
        <v>#REF!</v>
      </c>
      <c r="J145" s="15">
        <f t="shared" si="38"/>
        <v>200000</v>
      </c>
      <c r="K145" s="15">
        <f t="shared" si="38"/>
        <v>0</v>
      </c>
    </row>
    <row r="146" spans="1:11" ht="63.75" x14ac:dyDescent="0.25">
      <c r="A146" s="20" t="s">
        <v>161</v>
      </c>
      <c r="B146" s="8" t="s">
        <v>162</v>
      </c>
      <c r="C146" s="7"/>
      <c r="D146" s="14"/>
      <c r="E146" s="14"/>
      <c r="F146" s="15" t="e">
        <f>F147+#REF!</f>
        <v>#REF!</v>
      </c>
      <c r="G146" s="15" t="e">
        <f>G147+#REF!</f>
        <v>#REF!</v>
      </c>
      <c r="H146" s="15" t="e">
        <f>H147+#REF!</f>
        <v>#REF!</v>
      </c>
      <c r="I146" s="15" t="e">
        <f>I147+#REF!</f>
        <v>#REF!</v>
      </c>
      <c r="J146" s="15">
        <f>J147</f>
        <v>200000</v>
      </c>
      <c r="K146" s="15">
        <f>K147</f>
        <v>0</v>
      </c>
    </row>
    <row r="147" spans="1:11" ht="25.5" x14ac:dyDescent="0.25">
      <c r="A147" s="17" t="s">
        <v>25</v>
      </c>
      <c r="B147" s="8" t="s">
        <v>162</v>
      </c>
      <c r="C147" s="7">
        <v>200</v>
      </c>
      <c r="D147" s="14"/>
      <c r="E147" s="14"/>
      <c r="F147" s="15">
        <f>F148</f>
        <v>200000</v>
      </c>
      <c r="G147" s="15">
        <f t="shared" si="38"/>
        <v>0</v>
      </c>
      <c r="H147" s="15">
        <f t="shared" si="38"/>
        <v>0</v>
      </c>
      <c r="I147" s="15">
        <f t="shared" si="38"/>
        <v>0</v>
      </c>
      <c r="J147" s="15">
        <f t="shared" si="38"/>
        <v>200000</v>
      </c>
      <c r="K147" s="15">
        <f t="shared" si="38"/>
        <v>0</v>
      </c>
    </row>
    <row r="148" spans="1:11" x14ac:dyDescent="0.25">
      <c r="A148" s="17" t="s">
        <v>47</v>
      </c>
      <c r="B148" s="8" t="s">
        <v>162</v>
      </c>
      <c r="C148" s="7">
        <v>200</v>
      </c>
      <c r="D148" s="8" t="s">
        <v>48</v>
      </c>
      <c r="E148" s="8"/>
      <c r="F148" s="15">
        <f>F149</f>
        <v>200000</v>
      </c>
      <c r="G148" s="15">
        <f t="shared" si="38"/>
        <v>0</v>
      </c>
      <c r="H148" s="15">
        <f t="shared" si="38"/>
        <v>0</v>
      </c>
      <c r="I148" s="15">
        <f t="shared" si="38"/>
        <v>0</v>
      </c>
      <c r="J148" s="15">
        <f t="shared" si="38"/>
        <v>200000</v>
      </c>
      <c r="K148" s="15">
        <f t="shared" si="38"/>
        <v>0</v>
      </c>
    </row>
    <row r="149" spans="1:11" x14ac:dyDescent="0.25">
      <c r="A149" s="17" t="s">
        <v>49</v>
      </c>
      <c r="B149" s="8" t="s">
        <v>162</v>
      </c>
      <c r="C149" s="7">
        <v>200</v>
      </c>
      <c r="D149" s="8" t="s">
        <v>48</v>
      </c>
      <c r="E149" s="8" t="s">
        <v>50</v>
      </c>
      <c r="F149" s="15">
        <f>'[1]8. разд '!F140</f>
        <v>200000</v>
      </c>
      <c r="G149" s="15">
        <f>'[1]8. разд '!G140</f>
        <v>0</v>
      </c>
      <c r="H149" s="15">
        <f>'[1]8. разд '!H140</f>
        <v>0</v>
      </c>
      <c r="I149" s="15">
        <f>'[1]8. разд '!I140</f>
        <v>0</v>
      </c>
      <c r="J149" s="15">
        <f>'[1]8. разд '!J140</f>
        <v>200000</v>
      </c>
      <c r="K149" s="15">
        <f>'[1]8. разд '!K140</f>
        <v>0</v>
      </c>
    </row>
    <row r="150" spans="1:11" ht="38.25" x14ac:dyDescent="0.25">
      <c r="A150" s="17" t="s">
        <v>163</v>
      </c>
      <c r="B150" s="8" t="s">
        <v>164</v>
      </c>
      <c r="C150" s="7"/>
      <c r="D150" s="14"/>
      <c r="E150" s="14"/>
      <c r="F150" s="15">
        <f>F151</f>
        <v>600000</v>
      </c>
      <c r="G150" s="15">
        <f t="shared" ref="G150:K153" si="39">G151</f>
        <v>0</v>
      </c>
      <c r="H150" s="15">
        <f t="shared" si="39"/>
        <v>0</v>
      </c>
      <c r="I150" s="15">
        <f t="shared" si="39"/>
        <v>0</v>
      </c>
      <c r="J150" s="15">
        <f t="shared" si="39"/>
        <v>600000</v>
      </c>
      <c r="K150" s="15">
        <f t="shared" si="39"/>
        <v>0</v>
      </c>
    </row>
    <row r="151" spans="1:11" ht="51" x14ac:dyDescent="0.25">
      <c r="A151" s="20" t="s">
        <v>165</v>
      </c>
      <c r="B151" s="8" t="s">
        <v>166</v>
      </c>
      <c r="C151" s="7"/>
      <c r="D151" s="14"/>
      <c r="E151" s="14"/>
      <c r="F151" s="15">
        <f>F152</f>
        <v>600000</v>
      </c>
      <c r="G151" s="15">
        <f t="shared" si="39"/>
        <v>0</v>
      </c>
      <c r="H151" s="15">
        <f t="shared" si="39"/>
        <v>0</v>
      </c>
      <c r="I151" s="15">
        <f t="shared" si="39"/>
        <v>0</v>
      </c>
      <c r="J151" s="15">
        <f t="shared" si="39"/>
        <v>600000</v>
      </c>
      <c r="K151" s="15">
        <f t="shared" si="39"/>
        <v>0</v>
      </c>
    </row>
    <row r="152" spans="1:11" ht="25.5" x14ac:dyDescent="0.25">
      <c r="A152" s="17" t="s">
        <v>25</v>
      </c>
      <c r="B152" s="8" t="s">
        <v>166</v>
      </c>
      <c r="C152" s="7">
        <v>200</v>
      </c>
      <c r="D152" s="14"/>
      <c r="E152" s="14"/>
      <c r="F152" s="15">
        <f>F153</f>
        <v>600000</v>
      </c>
      <c r="G152" s="15">
        <f t="shared" si="39"/>
        <v>0</v>
      </c>
      <c r="H152" s="15">
        <f t="shared" si="39"/>
        <v>0</v>
      </c>
      <c r="I152" s="15">
        <f t="shared" si="39"/>
        <v>0</v>
      </c>
      <c r="J152" s="15">
        <f t="shared" si="39"/>
        <v>600000</v>
      </c>
      <c r="K152" s="15">
        <f t="shared" si="39"/>
        <v>0</v>
      </c>
    </row>
    <row r="153" spans="1:11" x14ac:dyDescent="0.25">
      <c r="A153" s="17" t="s">
        <v>47</v>
      </c>
      <c r="B153" s="8" t="s">
        <v>166</v>
      </c>
      <c r="C153" s="7">
        <v>200</v>
      </c>
      <c r="D153" s="8" t="s">
        <v>48</v>
      </c>
      <c r="E153" s="8"/>
      <c r="F153" s="15">
        <f>F154</f>
        <v>600000</v>
      </c>
      <c r="G153" s="15">
        <f t="shared" si="39"/>
        <v>0</v>
      </c>
      <c r="H153" s="15">
        <f t="shared" si="39"/>
        <v>0</v>
      </c>
      <c r="I153" s="15">
        <f t="shared" si="39"/>
        <v>0</v>
      </c>
      <c r="J153" s="15">
        <f t="shared" si="39"/>
        <v>600000</v>
      </c>
      <c r="K153" s="15">
        <f t="shared" si="39"/>
        <v>0</v>
      </c>
    </row>
    <row r="154" spans="1:11" x14ac:dyDescent="0.25">
      <c r="A154" s="17" t="s">
        <v>49</v>
      </c>
      <c r="B154" s="8" t="s">
        <v>166</v>
      </c>
      <c r="C154" s="7">
        <v>200</v>
      </c>
      <c r="D154" s="8" t="s">
        <v>48</v>
      </c>
      <c r="E154" s="8" t="s">
        <v>50</v>
      </c>
      <c r="F154" s="15">
        <f>'[1]8. разд '!F144</f>
        <v>600000</v>
      </c>
      <c r="G154" s="15">
        <f>'[1]8. разд '!G144</f>
        <v>0</v>
      </c>
      <c r="H154" s="15">
        <f>'[1]8. разд '!H144</f>
        <v>0</v>
      </c>
      <c r="I154" s="15">
        <f>'[1]8. разд '!I144</f>
        <v>0</v>
      </c>
      <c r="J154" s="15">
        <f>'[1]8. разд '!J144</f>
        <v>600000</v>
      </c>
      <c r="K154" s="15">
        <f>'[1]8. разд '!K144</f>
        <v>0</v>
      </c>
    </row>
    <row r="155" spans="1:11" ht="51" x14ac:dyDescent="0.25">
      <c r="A155" s="20" t="s">
        <v>167</v>
      </c>
      <c r="B155" s="8" t="s">
        <v>168</v>
      </c>
      <c r="C155" s="7"/>
      <c r="D155" s="14"/>
      <c r="E155" s="14"/>
      <c r="F155" s="15">
        <f>F156</f>
        <v>4590000</v>
      </c>
      <c r="G155" s="15">
        <f t="shared" ref="G155:K158" si="40">G156</f>
        <v>0</v>
      </c>
      <c r="H155" s="15">
        <f t="shared" si="40"/>
        <v>0</v>
      </c>
      <c r="I155" s="15">
        <f t="shared" si="40"/>
        <v>0</v>
      </c>
      <c r="J155" s="15">
        <f t="shared" si="40"/>
        <v>4590000</v>
      </c>
      <c r="K155" s="15">
        <f t="shared" si="40"/>
        <v>0</v>
      </c>
    </row>
    <row r="156" spans="1:11" ht="38.25" x14ac:dyDescent="0.25">
      <c r="A156" s="20" t="s">
        <v>169</v>
      </c>
      <c r="B156" s="8" t="s">
        <v>170</v>
      </c>
      <c r="C156" s="7"/>
      <c r="D156" s="14"/>
      <c r="E156" s="14"/>
      <c r="F156" s="15">
        <f>F157+F160</f>
        <v>4590000</v>
      </c>
      <c r="G156" s="15">
        <f t="shared" ref="G156:K156" si="41">G157+G160</f>
        <v>0</v>
      </c>
      <c r="H156" s="15">
        <f t="shared" si="41"/>
        <v>0</v>
      </c>
      <c r="I156" s="15">
        <f t="shared" si="41"/>
        <v>0</v>
      </c>
      <c r="J156" s="15">
        <f t="shared" si="41"/>
        <v>4590000</v>
      </c>
      <c r="K156" s="15">
        <f t="shared" si="41"/>
        <v>0</v>
      </c>
    </row>
    <row r="157" spans="1:11" ht="25.5" x14ac:dyDescent="0.25">
      <c r="A157" s="17" t="s">
        <v>25</v>
      </c>
      <c r="B157" s="8" t="s">
        <v>170</v>
      </c>
      <c r="C157" s="7">
        <v>200</v>
      </c>
      <c r="D157" s="14"/>
      <c r="E157" s="14"/>
      <c r="F157" s="15">
        <f>F158</f>
        <v>4590000</v>
      </c>
      <c r="G157" s="15">
        <f t="shared" si="40"/>
        <v>0</v>
      </c>
      <c r="H157" s="15">
        <f t="shared" si="40"/>
        <v>-31200</v>
      </c>
      <c r="I157" s="15">
        <f t="shared" si="40"/>
        <v>0</v>
      </c>
      <c r="J157" s="15">
        <f t="shared" si="40"/>
        <v>4558800</v>
      </c>
      <c r="K157" s="15">
        <f t="shared" si="40"/>
        <v>0</v>
      </c>
    </row>
    <row r="158" spans="1:11" x14ac:dyDescent="0.25">
      <c r="A158" s="17" t="s">
        <v>47</v>
      </c>
      <c r="B158" s="8" t="s">
        <v>170</v>
      </c>
      <c r="C158" s="7">
        <v>200</v>
      </c>
      <c r="D158" s="8" t="s">
        <v>48</v>
      </c>
      <c r="E158" s="8"/>
      <c r="F158" s="15">
        <f>F159</f>
        <v>4590000</v>
      </c>
      <c r="G158" s="15">
        <f t="shared" si="40"/>
        <v>0</v>
      </c>
      <c r="H158" s="15">
        <f t="shared" si="40"/>
        <v>-31200</v>
      </c>
      <c r="I158" s="15">
        <f t="shared" si="40"/>
        <v>0</v>
      </c>
      <c r="J158" s="15">
        <f t="shared" si="40"/>
        <v>4558800</v>
      </c>
      <c r="K158" s="15">
        <f t="shared" si="40"/>
        <v>0</v>
      </c>
    </row>
    <row r="159" spans="1:11" x14ac:dyDescent="0.25">
      <c r="A159" s="17" t="s">
        <v>49</v>
      </c>
      <c r="B159" s="8" t="s">
        <v>170</v>
      </c>
      <c r="C159" s="7">
        <v>200</v>
      </c>
      <c r="D159" s="8" t="s">
        <v>48</v>
      </c>
      <c r="E159" s="8" t="s">
        <v>50</v>
      </c>
      <c r="F159" s="15">
        <f>'[1]8. разд '!F150</f>
        <v>4590000</v>
      </c>
      <c r="G159" s="15">
        <f>'[1]8. разд '!G150</f>
        <v>0</v>
      </c>
      <c r="H159" s="15">
        <f>'[1]8. разд '!H150</f>
        <v>-31200</v>
      </c>
      <c r="I159" s="15">
        <f>'[1]8. разд '!I150</f>
        <v>0</v>
      </c>
      <c r="J159" s="15">
        <f>'[1]8. разд '!J150</f>
        <v>4558800</v>
      </c>
      <c r="K159" s="15">
        <f>'[1]8. разд '!K150</f>
        <v>0</v>
      </c>
    </row>
    <row r="160" spans="1:11" x14ac:dyDescent="0.25">
      <c r="A160" s="26" t="s">
        <v>52</v>
      </c>
      <c r="B160" s="8" t="s">
        <v>170</v>
      </c>
      <c r="C160" s="7">
        <v>800</v>
      </c>
      <c r="D160" s="14"/>
      <c r="E160" s="14"/>
      <c r="F160" s="15">
        <f>F161</f>
        <v>0</v>
      </c>
      <c r="G160" s="15">
        <f t="shared" ref="G160:K161" si="42">G161</f>
        <v>0</v>
      </c>
      <c r="H160" s="15">
        <f t="shared" si="42"/>
        <v>31200</v>
      </c>
      <c r="I160" s="15">
        <f t="shared" si="42"/>
        <v>0</v>
      </c>
      <c r="J160" s="15">
        <f t="shared" si="42"/>
        <v>31200</v>
      </c>
      <c r="K160" s="15">
        <f t="shared" si="42"/>
        <v>0</v>
      </c>
    </row>
    <row r="161" spans="1:11" x14ac:dyDescent="0.25">
      <c r="A161" s="17" t="s">
        <v>47</v>
      </c>
      <c r="B161" s="8" t="s">
        <v>170</v>
      </c>
      <c r="C161" s="7">
        <v>800</v>
      </c>
      <c r="D161" s="8" t="s">
        <v>48</v>
      </c>
      <c r="E161" s="8"/>
      <c r="F161" s="15">
        <f>F162</f>
        <v>0</v>
      </c>
      <c r="G161" s="15">
        <f t="shared" si="42"/>
        <v>0</v>
      </c>
      <c r="H161" s="15">
        <f t="shared" si="42"/>
        <v>31200</v>
      </c>
      <c r="I161" s="15">
        <f t="shared" si="42"/>
        <v>0</v>
      </c>
      <c r="J161" s="15">
        <f t="shared" si="42"/>
        <v>31200</v>
      </c>
      <c r="K161" s="15">
        <f t="shared" si="42"/>
        <v>0</v>
      </c>
    </row>
    <row r="162" spans="1:11" x14ac:dyDescent="0.25">
      <c r="A162" s="17" t="s">
        <v>49</v>
      </c>
      <c r="B162" s="8" t="s">
        <v>170</v>
      </c>
      <c r="C162" s="7">
        <v>800</v>
      </c>
      <c r="D162" s="8" t="s">
        <v>48</v>
      </c>
      <c r="E162" s="8" t="s">
        <v>50</v>
      </c>
      <c r="F162" s="15">
        <f>'[1]8. разд '!F151</f>
        <v>0</v>
      </c>
      <c r="G162" s="15">
        <f>'[1]8. разд '!G151</f>
        <v>0</v>
      </c>
      <c r="H162" s="15">
        <f>'[1]8. разд '!H151</f>
        <v>31200</v>
      </c>
      <c r="I162" s="15">
        <f>'[1]8. разд '!I151</f>
        <v>0</v>
      </c>
      <c r="J162" s="15">
        <f>'[1]8. разд '!J151</f>
        <v>31200</v>
      </c>
      <c r="K162" s="15">
        <f>'[1]8. разд '!K151</f>
        <v>0</v>
      </c>
    </row>
    <row r="163" spans="1:11" ht="25.5" x14ac:dyDescent="0.25">
      <c r="A163" s="17" t="s">
        <v>171</v>
      </c>
      <c r="B163" s="8" t="s">
        <v>172</v>
      </c>
      <c r="C163" s="7"/>
      <c r="D163" s="14"/>
      <c r="E163" s="14"/>
      <c r="F163" s="15">
        <f>F164</f>
        <v>2859996.29</v>
      </c>
      <c r="G163" s="15">
        <f t="shared" ref="G163:K166" si="43">G164</f>
        <v>0</v>
      </c>
      <c r="H163" s="15">
        <f t="shared" si="43"/>
        <v>0</v>
      </c>
      <c r="I163" s="15">
        <f t="shared" si="43"/>
        <v>0</v>
      </c>
      <c r="J163" s="15">
        <f t="shared" si="43"/>
        <v>2859996.29</v>
      </c>
      <c r="K163" s="15">
        <f t="shared" si="43"/>
        <v>0</v>
      </c>
    </row>
    <row r="164" spans="1:11" ht="51" x14ac:dyDescent="0.25">
      <c r="A164" s="20" t="s">
        <v>173</v>
      </c>
      <c r="B164" s="8" t="s">
        <v>174</v>
      </c>
      <c r="C164" s="7"/>
      <c r="D164" s="14"/>
      <c r="E164" s="14"/>
      <c r="F164" s="15">
        <f>F165</f>
        <v>2859996.29</v>
      </c>
      <c r="G164" s="15">
        <f t="shared" si="43"/>
        <v>0</v>
      </c>
      <c r="H164" s="15">
        <f t="shared" si="43"/>
        <v>0</v>
      </c>
      <c r="I164" s="15">
        <f t="shared" si="43"/>
        <v>0</v>
      </c>
      <c r="J164" s="15">
        <f t="shared" si="43"/>
        <v>2859996.29</v>
      </c>
      <c r="K164" s="15">
        <f t="shared" si="43"/>
        <v>0</v>
      </c>
    </row>
    <row r="165" spans="1:11" ht="25.5" x14ac:dyDescent="0.25">
      <c r="A165" s="17" t="s">
        <v>25</v>
      </c>
      <c r="B165" s="8" t="s">
        <v>174</v>
      </c>
      <c r="C165" s="8" t="s">
        <v>68</v>
      </c>
      <c r="D165" s="14"/>
      <c r="E165" s="14"/>
      <c r="F165" s="15">
        <f>F166</f>
        <v>2859996.29</v>
      </c>
      <c r="G165" s="15">
        <f t="shared" si="43"/>
        <v>0</v>
      </c>
      <c r="H165" s="15">
        <f t="shared" si="43"/>
        <v>0</v>
      </c>
      <c r="I165" s="15">
        <f t="shared" si="43"/>
        <v>0</v>
      </c>
      <c r="J165" s="15">
        <f t="shared" si="43"/>
        <v>2859996.29</v>
      </c>
      <c r="K165" s="15">
        <f t="shared" si="43"/>
        <v>0</v>
      </c>
    </row>
    <row r="166" spans="1:11" x14ac:dyDescent="0.25">
      <c r="A166" s="17" t="s">
        <v>99</v>
      </c>
      <c r="B166" s="8" t="s">
        <v>174</v>
      </c>
      <c r="C166" s="8" t="s">
        <v>68</v>
      </c>
      <c r="D166" s="8" t="s">
        <v>100</v>
      </c>
      <c r="E166" s="8"/>
      <c r="F166" s="15">
        <f>F167</f>
        <v>2859996.29</v>
      </c>
      <c r="G166" s="15">
        <f t="shared" si="43"/>
        <v>0</v>
      </c>
      <c r="H166" s="15">
        <f t="shared" si="43"/>
        <v>0</v>
      </c>
      <c r="I166" s="15">
        <f t="shared" si="43"/>
        <v>0</v>
      </c>
      <c r="J166" s="15">
        <f t="shared" si="43"/>
        <v>2859996.29</v>
      </c>
      <c r="K166" s="15">
        <f t="shared" si="43"/>
        <v>0</v>
      </c>
    </row>
    <row r="167" spans="1:11" x14ac:dyDescent="0.25">
      <c r="A167" s="17" t="s">
        <v>101</v>
      </c>
      <c r="B167" s="8" t="s">
        <v>174</v>
      </c>
      <c r="C167" s="8" t="s">
        <v>68</v>
      </c>
      <c r="D167" s="8" t="s">
        <v>100</v>
      </c>
      <c r="E167" s="8" t="s">
        <v>102</v>
      </c>
      <c r="F167" s="15">
        <f>'[1]8. разд '!F408</f>
        <v>2859996.29</v>
      </c>
      <c r="G167" s="15">
        <f>'[1]8. разд '!G408</f>
        <v>0</v>
      </c>
      <c r="H167" s="15">
        <f>'[1]8. разд '!H408</f>
        <v>0</v>
      </c>
      <c r="I167" s="15">
        <f>'[1]8. разд '!I408</f>
        <v>0</v>
      </c>
      <c r="J167" s="15">
        <f>'[1]8. разд '!J408</f>
        <v>2859996.29</v>
      </c>
      <c r="K167" s="15">
        <f>'[1]8. разд '!K408</f>
        <v>0</v>
      </c>
    </row>
    <row r="168" spans="1:11" ht="38.25" x14ac:dyDescent="0.25">
      <c r="A168" s="17" t="s">
        <v>175</v>
      </c>
      <c r="B168" s="8" t="s">
        <v>176</v>
      </c>
      <c r="C168" s="7"/>
      <c r="D168" s="14"/>
      <c r="E168" s="14"/>
      <c r="F168" s="15" t="e">
        <f>F169+#REF!+#REF!+F173</f>
        <v>#REF!</v>
      </c>
      <c r="G168" s="15" t="e">
        <f>G169+#REF!+#REF!+G173</f>
        <v>#REF!</v>
      </c>
      <c r="H168" s="15" t="e">
        <f>H169+#REF!+#REF!+H173</f>
        <v>#REF!</v>
      </c>
      <c r="I168" s="15" t="e">
        <f>I169+#REF!+#REF!+I173</f>
        <v>#REF!</v>
      </c>
      <c r="J168" s="15">
        <f>J169+J173</f>
        <v>23999675.030000001</v>
      </c>
      <c r="K168" s="15">
        <f>K169+K173</f>
        <v>0</v>
      </c>
    </row>
    <row r="169" spans="1:11" ht="51" x14ac:dyDescent="0.25">
      <c r="A169" s="17" t="s">
        <v>158</v>
      </c>
      <c r="B169" s="8" t="s">
        <v>177</v>
      </c>
      <c r="C169" s="7"/>
      <c r="D169" s="14"/>
      <c r="E169" s="14"/>
      <c r="F169" s="15">
        <f>F170</f>
        <v>570728</v>
      </c>
      <c r="G169" s="15">
        <f t="shared" ref="G169:K171" si="44">G170</f>
        <v>0</v>
      </c>
      <c r="H169" s="15">
        <f t="shared" si="44"/>
        <v>0</v>
      </c>
      <c r="I169" s="15">
        <f t="shared" si="44"/>
        <v>0</v>
      </c>
      <c r="J169" s="15">
        <f t="shared" si="44"/>
        <v>570728</v>
      </c>
      <c r="K169" s="15">
        <f t="shared" si="44"/>
        <v>0</v>
      </c>
    </row>
    <row r="170" spans="1:11" ht="63.75" x14ac:dyDescent="0.25">
      <c r="A170" s="17" t="s">
        <v>21</v>
      </c>
      <c r="B170" s="8" t="s">
        <v>177</v>
      </c>
      <c r="C170" s="7">
        <v>100</v>
      </c>
      <c r="D170" s="14"/>
      <c r="E170" s="14"/>
      <c r="F170" s="15">
        <f>F171</f>
        <v>570728</v>
      </c>
      <c r="G170" s="15">
        <f t="shared" si="44"/>
        <v>0</v>
      </c>
      <c r="H170" s="15">
        <f t="shared" si="44"/>
        <v>0</v>
      </c>
      <c r="I170" s="15">
        <f t="shared" si="44"/>
        <v>0</v>
      </c>
      <c r="J170" s="15">
        <f t="shared" si="44"/>
        <v>570728</v>
      </c>
      <c r="K170" s="15">
        <f t="shared" si="44"/>
        <v>0</v>
      </c>
    </row>
    <row r="171" spans="1:11" x14ac:dyDescent="0.25">
      <c r="A171" s="17" t="s">
        <v>99</v>
      </c>
      <c r="B171" s="8" t="s">
        <v>177</v>
      </c>
      <c r="C171" s="7">
        <v>100</v>
      </c>
      <c r="D171" s="8" t="s">
        <v>100</v>
      </c>
      <c r="E171" s="8"/>
      <c r="F171" s="15">
        <f>F172</f>
        <v>570728</v>
      </c>
      <c r="G171" s="15">
        <f t="shared" si="44"/>
        <v>0</v>
      </c>
      <c r="H171" s="15">
        <f t="shared" si="44"/>
        <v>0</v>
      </c>
      <c r="I171" s="15">
        <f t="shared" si="44"/>
        <v>0</v>
      </c>
      <c r="J171" s="15">
        <f t="shared" si="44"/>
        <v>570728</v>
      </c>
      <c r="K171" s="15">
        <f t="shared" si="44"/>
        <v>0</v>
      </c>
    </row>
    <row r="172" spans="1:11" x14ac:dyDescent="0.25">
      <c r="A172" s="17" t="s">
        <v>101</v>
      </c>
      <c r="B172" s="8" t="s">
        <v>177</v>
      </c>
      <c r="C172" s="7">
        <v>100</v>
      </c>
      <c r="D172" s="8" t="s">
        <v>100</v>
      </c>
      <c r="E172" s="8" t="s">
        <v>102</v>
      </c>
      <c r="F172" s="15">
        <f>'[1]8. разд '!F411</f>
        <v>570728</v>
      </c>
      <c r="G172" s="15">
        <f>'[1]8. разд '!G411</f>
        <v>0</v>
      </c>
      <c r="H172" s="15">
        <f>'[1]8. разд '!H411</f>
        <v>0</v>
      </c>
      <c r="I172" s="15">
        <f>'[1]8. разд '!I411</f>
        <v>0</v>
      </c>
      <c r="J172" s="15">
        <f>'[1]8. разд '!J411</f>
        <v>570728</v>
      </c>
      <c r="K172" s="15">
        <f>'[1]8. разд '!K411</f>
        <v>0</v>
      </c>
    </row>
    <row r="173" spans="1:11" ht="38.25" x14ac:dyDescent="0.25">
      <c r="A173" s="26" t="s">
        <v>179</v>
      </c>
      <c r="B173" s="8" t="s">
        <v>180</v>
      </c>
      <c r="C173" s="7"/>
      <c r="D173" s="8"/>
      <c r="E173" s="8"/>
      <c r="F173" s="15">
        <f>F174+F179+F184</f>
        <v>23428947.030000001</v>
      </c>
      <c r="G173" s="15">
        <f t="shared" ref="G173:K173" si="45">G174+G179+G184</f>
        <v>0</v>
      </c>
      <c r="H173" s="15">
        <f t="shared" si="45"/>
        <v>0</v>
      </c>
      <c r="I173" s="15">
        <f t="shared" si="45"/>
        <v>0</v>
      </c>
      <c r="J173" s="15">
        <f t="shared" si="45"/>
        <v>23428947.030000001</v>
      </c>
      <c r="K173" s="15">
        <f t="shared" si="45"/>
        <v>0</v>
      </c>
    </row>
    <row r="174" spans="1:11" ht="63.75" x14ac:dyDescent="0.25">
      <c r="A174" s="17" t="s">
        <v>21</v>
      </c>
      <c r="B174" s="8" t="s">
        <v>180</v>
      </c>
      <c r="C174" s="7">
        <v>100</v>
      </c>
      <c r="D174" s="14"/>
      <c r="E174" s="14"/>
      <c r="F174" s="15">
        <f>F175+F177</f>
        <v>20510769.030000001</v>
      </c>
      <c r="G174" s="15">
        <f t="shared" ref="G174:K174" si="46">G175+G177</f>
        <v>0</v>
      </c>
      <c r="H174" s="15">
        <f t="shared" si="46"/>
        <v>0</v>
      </c>
      <c r="I174" s="15">
        <f t="shared" si="46"/>
        <v>0</v>
      </c>
      <c r="J174" s="15">
        <f t="shared" si="46"/>
        <v>20510769.030000001</v>
      </c>
      <c r="K174" s="15">
        <f t="shared" si="46"/>
        <v>0</v>
      </c>
    </row>
    <row r="175" spans="1:11" x14ac:dyDescent="0.25">
      <c r="A175" s="17" t="s">
        <v>47</v>
      </c>
      <c r="B175" s="8" t="s">
        <v>180</v>
      </c>
      <c r="C175" s="7">
        <v>100</v>
      </c>
      <c r="D175" s="8" t="s">
        <v>48</v>
      </c>
      <c r="E175" s="8"/>
      <c r="F175" s="15">
        <f>F176</f>
        <v>1200000</v>
      </c>
      <c r="G175" s="15">
        <f t="shared" ref="G175:K175" si="47">G176</f>
        <v>0</v>
      </c>
      <c r="H175" s="15">
        <f t="shared" si="47"/>
        <v>0</v>
      </c>
      <c r="I175" s="15">
        <f t="shared" si="47"/>
        <v>0</v>
      </c>
      <c r="J175" s="15">
        <f t="shared" si="47"/>
        <v>1200000</v>
      </c>
      <c r="K175" s="15">
        <f t="shared" si="47"/>
        <v>0</v>
      </c>
    </row>
    <row r="176" spans="1:11" x14ac:dyDescent="0.25">
      <c r="A176" s="17" t="s">
        <v>49</v>
      </c>
      <c r="B176" s="8" t="s">
        <v>180</v>
      </c>
      <c r="C176" s="7">
        <v>100</v>
      </c>
      <c r="D176" s="8" t="s">
        <v>48</v>
      </c>
      <c r="E176" s="8" t="s">
        <v>50</v>
      </c>
      <c r="F176" s="15">
        <f>'[1]8. разд '!F154</f>
        <v>1200000</v>
      </c>
      <c r="G176" s="15">
        <f>'[1]8. разд '!G154</f>
        <v>0</v>
      </c>
      <c r="H176" s="15">
        <f>'[1]8. разд '!H154</f>
        <v>0</v>
      </c>
      <c r="I176" s="15">
        <f>'[1]8. разд '!I154</f>
        <v>0</v>
      </c>
      <c r="J176" s="15">
        <f>'[1]8. разд '!J154</f>
        <v>1200000</v>
      </c>
      <c r="K176" s="15">
        <f>'[1]8. разд '!K154</f>
        <v>0</v>
      </c>
    </row>
    <row r="177" spans="1:11" x14ac:dyDescent="0.25">
      <c r="A177" s="17" t="s">
        <v>99</v>
      </c>
      <c r="B177" s="8" t="s">
        <v>180</v>
      </c>
      <c r="C177" s="7">
        <v>100</v>
      </c>
      <c r="D177" s="8" t="s">
        <v>100</v>
      </c>
      <c r="E177" s="8"/>
      <c r="F177" s="15">
        <f t="shared" ref="F177:K177" si="48">F178</f>
        <v>19310769.030000001</v>
      </c>
      <c r="G177" s="15">
        <f t="shared" si="48"/>
        <v>0</v>
      </c>
      <c r="H177" s="15">
        <f t="shared" si="48"/>
        <v>0</v>
      </c>
      <c r="I177" s="15">
        <f t="shared" si="48"/>
        <v>0</v>
      </c>
      <c r="J177" s="15">
        <f t="shared" si="48"/>
        <v>19310769.030000001</v>
      </c>
      <c r="K177" s="15">
        <f t="shared" si="48"/>
        <v>0</v>
      </c>
    </row>
    <row r="178" spans="1:11" x14ac:dyDescent="0.25">
      <c r="A178" s="17" t="s">
        <v>101</v>
      </c>
      <c r="B178" s="8" t="s">
        <v>180</v>
      </c>
      <c r="C178" s="7">
        <v>100</v>
      </c>
      <c r="D178" s="8" t="s">
        <v>100</v>
      </c>
      <c r="E178" s="8" t="s">
        <v>102</v>
      </c>
      <c r="F178" s="15">
        <f>'[1]8. разд '!F415</f>
        <v>19310769.030000001</v>
      </c>
      <c r="G178" s="15">
        <f>'[1]8. разд '!G415</f>
        <v>0</v>
      </c>
      <c r="H178" s="15">
        <f>'[1]8. разд '!H415</f>
        <v>0</v>
      </c>
      <c r="I178" s="15">
        <f>'[1]8. разд '!I415</f>
        <v>0</v>
      </c>
      <c r="J178" s="15">
        <f>'[1]8. разд '!J415</f>
        <v>19310769.030000001</v>
      </c>
      <c r="K178" s="15">
        <f>'[1]8. разд '!K415</f>
        <v>0</v>
      </c>
    </row>
    <row r="179" spans="1:11" ht="25.5" x14ac:dyDescent="0.25">
      <c r="A179" s="17" t="s">
        <v>25</v>
      </c>
      <c r="B179" s="8" t="s">
        <v>180</v>
      </c>
      <c r="C179" s="7">
        <v>200</v>
      </c>
      <c r="D179" s="14"/>
      <c r="E179" s="14"/>
      <c r="F179" s="15">
        <f>F180+F182</f>
        <v>2903169.84</v>
      </c>
      <c r="G179" s="15">
        <f t="shared" ref="G179:K179" si="49">G180+G182</f>
        <v>0</v>
      </c>
      <c r="H179" s="15">
        <f t="shared" si="49"/>
        <v>0</v>
      </c>
      <c r="I179" s="15">
        <f t="shared" si="49"/>
        <v>0</v>
      </c>
      <c r="J179" s="15">
        <f t="shared" si="49"/>
        <v>2903169.84</v>
      </c>
      <c r="K179" s="15">
        <f t="shared" si="49"/>
        <v>0</v>
      </c>
    </row>
    <row r="180" spans="1:11" x14ac:dyDescent="0.25">
      <c r="A180" s="17" t="s">
        <v>47</v>
      </c>
      <c r="B180" s="8" t="s">
        <v>180</v>
      </c>
      <c r="C180" s="7">
        <v>200</v>
      </c>
      <c r="D180" s="8" t="s">
        <v>48</v>
      </c>
      <c r="E180" s="8"/>
      <c r="F180" s="15">
        <f>F181</f>
        <v>314000</v>
      </c>
      <c r="G180" s="15">
        <f t="shared" ref="G180:K180" si="50">G181</f>
        <v>0</v>
      </c>
      <c r="H180" s="15">
        <f t="shared" si="50"/>
        <v>0</v>
      </c>
      <c r="I180" s="15">
        <f t="shared" si="50"/>
        <v>0</v>
      </c>
      <c r="J180" s="15">
        <f t="shared" si="50"/>
        <v>314000</v>
      </c>
      <c r="K180" s="15">
        <f t="shared" si="50"/>
        <v>0</v>
      </c>
    </row>
    <row r="181" spans="1:11" x14ac:dyDescent="0.25">
      <c r="A181" s="17" t="s">
        <v>49</v>
      </c>
      <c r="B181" s="8" t="s">
        <v>180</v>
      </c>
      <c r="C181" s="7">
        <v>200</v>
      </c>
      <c r="D181" s="8" t="s">
        <v>48</v>
      </c>
      <c r="E181" s="8" t="s">
        <v>50</v>
      </c>
      <c r="F181" s="15">
        <f>'[1]8. разд '!F155</f>
        <v>314000</v>
      </c>
      <c r="G181" s="15">
        <f>'[1]8. разд '!G155</f>
        <v>0</v>
      </c>
      <c r="H181" s="15">
        <f>'[1]8. разд '!H155</f>
        <v>0</v>
      </c>
      <c r="I181" s="15">
        <f>'[1]8. разд '!I155</f>
        <v>0</v>
      </c>
      <c r="J181" s="15">
        <f>'[1]8. разд '!J155</f>
        <v>314000</v>
      </c>
      <c r="K181" s="15">
        <f>'[1]8. разд '!K155</f>
        <v>0</v>
      </c>
    </row>
    <row r="182" spans="1:11" x14ac:dyDescent="0.25">
      <c r="A182" s="17" t="s">
        <v>99</v>
      </c>
      <c r="B182" s="8" t="s">
        <v>180</v>
      </c>
      <c r="C182" s="7">
        <v>200</v>
      </c>
      <c r="D182" s="8" t="s">
        <v>100</v>
      </c>
      <c r="E182" s="8"/>
      <c r="F182" s="15">
        <f t="shared" ref="F182:K182" si="51">F183</f>
        <v>2589169.84</v>
      </c>
      <c r="G182" s="15">
        <f t="shared" si="51"/>
        <v>0</v>
      </c>
      <c r="H182" s="15">
        <f t="shared" si="51"/>
        <v>0</v>
      </c>
      <c r="I182" s="15">
        <f t="shared" si="51"/>
        <v>0</v>
      </c>
      <c r="J182" s="15">
        <f t="shared" si="51"/>
        <v>2589169.84</v>
      </c>
      <c r="K182" s="15">
        <f t="shared" si="51"/>
        <v>0</v>
      </c>
    </row>
    <row r="183" spans="1:11" x14ac:dyDescent="0.25">
      <c r="A183" s="17" t="s">
        <v>101</v>
      </c>
      <c r="B183" s="8" t="s">
        <v>180</v>
      </c>
      <c r="C183" s="7">
        <v>200</v>
      </c>
      <c r="D183" s="8" t="s">
        <v>100</v>
      </c>
      <c r="E183" s="8" t="s">
        <v>102</v>
      </c>
      <c r="F183" s="15">
        <f>'[1]8. разд '!F416</f>
        <v>2589169.84</v>
      </c>
      <c r="G183" s="15">
        <f>'[1]8. разд '!G416</f>
        <v>0</v>
      </c>
      <c r="H183" s="15">
        <f>'[1]8. разд '!H416</f>
        <v>0</v>
      </c>
      <c r="I183" s="15">
        <f>'[1]8. разд '!I416</f>
        <v>0</v>
      </c>
      <c r="J183" s="15">
        <f>'[1]8. разд '!J416</f>
        <v>2589169.84</v>
      </c>
      <c r="K183" s="15">
        <f>'[1]8. разд '!K416</f>
        <v>0</v>
      </c>
    </row>
    <row r="184" spans="1:11" x14ac:dyDescent="0.25">
      <c r="A184" s="17" t="s">
        <v>52</v>
      </c>
      <c r="B184" s="8" t="s">
        <v>180</v>
      </c>
      <c r="C184" s="7">
        <v>800</v>
      </c>
      <c r="D184" s="14"/>
      <c r="E184" s="14"/>
      <c r="F184" s="15">
        <f>F185+F187</f>
        <v>15008.16</v>
      </c>
      <c r="G184" s="15">
        <f t="shared" ref="G184:K184" si="52">G185+G187</f>
        <v>0</v>
      </c>
      <c r="H184" s="15">
        <f t="shared" si="52"/>
        <v>0</v>
      </c>
      <c r="I184" s="15">
        <f t="shared" si="52"/>
        <v>0</v>
      </c>
      <c r="J184" s="15">
        <f t="shared" si="52"/>
        <v>15008.16</v>
      </c>
      <c r="K184" s="15">
        <f t="shared" si="52"/>
        <v>0</v>
      </c>
    </row>
    <row r="185" spans="1:11" x14ac:dyDescent="0.25">
      <c r="A185" s="17" t="s">
        <v>47</v>
      </c>
      <c r="B185" s="8" t="s">
        <v>180</v>
      </c>
      <c r="C185" s="7">
        <v>800</v>
      </c>
      <c r="D185" s="8" t="s">
        <v>48</v>
      </c>
      <c r="E185" s="8"/>
      <c r="F185" s="15">
        <f>F186</f>
        <v>1000</v>
      </c>
      <c r="G185" s="15">
        <f t="shared" ref="G185:K185" si="53">G186</f>
        <v>0</v>
      </c>
      <c r="H185" s="15">
        <f t="shared" si="53"/>
        <v>0</v>
      </c>
      <c r="I185" s="15">
        <f t="shared" si="53"/>
        <v>0</v>
      </c>
      <c r="J185" s="15">
        <f t="shared" si="53"/>
        <v>1000</v>
      </c>
      <c r="K185" s="15">
        <f t="shared" si="53"/>
        <v>0</v>
      </c>
    </row>
    <row r="186" spans="1:11" x14ac:dyDescent="0.25">
      <c r="A186" s="17" t="s">
        <v>49</v>
      </c>
      <c r="B186" s="8" t="s">
        <v>180</v>
      </c>
      <c r="C186" s="7">
        <v>800</v>
      </c>
      <c r="D186" s="8" t="s">
        <v>48</v>
      </c>
      <c r="E186" s="8" t="s">
        <v>50</v>
      </c>
      <c r="F186" s="15">
        <f>'[1]8. разд '!F156</f>
        <v>1000</v>
      </c>
      <c r="G186" s="15">
        <f>'[1]8. разд '!G156</f>
        <v>0</v>
      </c>
      <c r="H186" s="15">
        <f>'[1]8. разд '!H156</f>
        <v>0</v>
      </c>
      <c r="I186" s="15">
        <f>'[1]8. разд '!I156</f>
        <v>0</v>
      </c>
      <c r="J186" s="15">
        <f>'[1]8. разд '!J156</f>
        <v>1000</v>
      </c>
      <c r="K186" s="15">
        <f>'[1]8. разд '!K156</f>
        <v>0</v>
      </c>
    </row>
    <row r="187" spans="1:11" x14ac:dyDescent="0.25">
      <c r="A187" s="17" t="s">
        <v>99</v>
      </c>
      <c r="B187" s="8" t="s">
        <v>180</v>
      </c>
      <c r="C187" s="7">
        <v>800</v>
      </c>
      <c r="D187" s="8" t="s">
        <v>100</v>
      </c>
      <c r="E187" s="8"/>
      <c r="F187" s="15">
        <f t="shared" ref="F187:K187" si="54">F188</f>
        <v>14008.16</v>
      </c>
      <c r="G187" s="15">
        <f t="shared" si="54"/>
        <v>0</v>
      </c>
      <c r="H187" s="15">
        <f t="shared" si="54"/>
        <v>0</v>
      </c>
      <c r="I187" s="15">
        <f t="shared" si="54"/>
        <v>0</v>
      </c>
      <c r="J187" s="15">
        <f t="shared" si="54"/>
        <v>14008.16</v>
      </c>
      <c r="K187" s="15">
        <f t="shared" si="54"/>
        <v>0</v>
      </c>
    </row>
    <row r="188" spans="1:11" x14ac:dyDescent="0.25">
      <c r="A188" s="17" t="s">
        <v>101</v>
      </c>
      <c r="B188" s="8" t="s">
        <v>180</v>
      </c>
      <c r="C188" s="7">
        <v>800</v>
      </c>
      <c r="D188" s="8" t="s">
        <v>100</v>
      </c>
      <c r="E188" s="8" t="s">
        <v>102</v>
      </c>
      <c r="F188" s="15">
        <f>'[1]8. разд '!F417</f>
        <v>14008.16</v>
      </c>
      <c r="G188" s="15">
        <f>'[1]8. разд '!G417</f>
        <v>0</v>
      </c>
      <c r="H188" s="15">
        <f>'[1]8. разд '!H417</f>
        <v>0</v>
      </c>
      <c r="I188" s="15">
        <f>'[1]8. разд '!I417</f>
        <v>0</v>
      </c>
      <c r="J188" s="15">
        <f>'[1]8. разд '!J417</f>
        <v>14008.16</v>
      </c>
      <c r="K188" s="15">
        <f>'[1]8. разд '!K417</f>
        <v>0</v>
      </c>
    </row>
    <row r="189" spans="1:11" ht="38.25" x14ac:dyDescent="0.25">
      <c r="A189" s="17" t="s">
        <v>182</v>
      </c>
      <c r="B189" s="8" t="s">
        <v>183</v>
      </c>
      <c r="C189" s="7"/>
      <c r="D189" s="14"/>
      <c r="E189" s="14"/>
      <c r="F189" s="15" t="e">
        <f t="shared" ref="F189:K189" si="55">F190+F195+F200+F209+F214</f>
        <v>#REF!</v>
      </c>
      <c r="G189" s="15" t="e">
        <f t="shared" si="55"/>
        <v>#REF!</v>
      </c>
      <c r="H189" s="15" t="e">
        <f t="shared" si="55"/>
        <v>#REF!</v>
      </c>
      <c r="I189" s="15" t="e">
        <f t="shared" si="55"/>
        <v>#REF!</v>
      </c>
      <c r="J189" s="15">
        <f t="shared" si="55"/>
        <v>4299879.1500000004</v>
      </c>
      <c r="K189" s="15">
        <f t="shared" si="55"/>
        <v>9449.9</v>
      </c>
    </row>
    <row r="190" spans="1:11" ht="63.75" x14ac:dyDescent="0.25">
      <c r="A190" s="17" t="s">
        <v>184</v>
      </c>
      <c r="B190" s="8" t="s">
        <v>185</v>
      </c>
      <c r="C190" s="7"/>
      <c r="D190" s="14"/>
      <c r="E190" s="14"/>
      <c r="F190" s="15">
        <f>F191</f>
        <v>2256143</v>
      </c>
      <c r="G190" s="15">
        <f t="shared" ref="G190:K193" si="56">G191</f>
        <v>0</v>
      </c>
      <c r="H190" s="15">
        <f t="shared" si="56"/>
        <v>0</v>
      </c>
      <c r="I190" s="15">
        <f t="shared" si="56"/>
        <v>0</v>
      </c>
      <c r="J190" s="15">
        <f t="shared" si="56"/>
        <v>2256143</v>
      </c>
      <c r="K190" s="15">
        <f t="shared" si="56"/>
        <v>0</v>
      </c>
    </row>
    <row r="191" spans="1:11" ht="38.25" x14ac:dyDescent="0.25">
      <c r="A191" s="18" t="s">
        <v>186</v>
      </c>
      <c r="B191" s="8" t="s">
        <v>187</v>
      </c>
      <c r="C191" s="7"/>
      <c r="D191" s="14"/>
      <c r="E191" s="14"/>
      <c r="F191" s="15">
        <f>F192</f>
        <v>2256143</v>
      </c>
      <c r="G191" s="15">
        <f t="shared" si="56"/>
        <v>0</v>
      </c>
      <c r="H191" s="15">
        <f t="shared" si="56"/>
        <v>0</v>
      </c>
      <c r="I191" s="15">
        <f t="shared" si="56"/>
        <v>0</v>
      </c>
      <c r="J191" s="15">
        <f t="shared" si="56"/>
        <v>2256143</v>
      </c>
      <c r="K191" s="15">
        <f t="shared" si="56"/>
        <v>0</v>
      </c>
    </row>
    <row r="192" spans="1:11" ht="25.5" x14ac:dyDescent="0.25">
      <c r="A192" s="17" t="s">
        <v>25</v>
      </c>
      <c r="B192" s="8" t="s">
        <v>187</v>
      </c>
      <c r="C192" s="7">
        <v>200</v>
      </c>
      <c r="D192" s="14"/>
      <c r="E192" s="14"/>
      <c r="F192" s="15">
        <f>F193</f>
        <v>2256143</v>
      </c>
      <c r="G192" s="15">
        <f t="shared" si="56"/>
        <v>0</v>
      </c>
      <c r="H192" s="15">
        <f t="shared" si="56"/>
        <v>0</v>
      </c>
      <c r="I192" s="15">
        <f t="shared" si="56"/>
        <v>0</v>
      </c>
      <c r="J192" s="15">
        <f t="shared" si="56"/>
        <v>2256143</v>
      </c>
      <c r="K192" s="15">
        <f t="shared" si="56"/>
        <v>0</v>
      </c>
    </row>
    <row r="193" spans="1:11" x14ac:dyDescent="0.25">
      <c r="A193" s="17" t="s">
        <v>47</v>
      </c>
      <c r="B193" s="8" t="s">
        <v>187</v>
      </c>
      <c r="C193" s="7">
        <v>200</v>
      </c>
      <c r="D193" s="14" t="s">
        <v>48</v>
      </c>
      <c r="E193" s="14"/>
      <c r="F193" s="15">
        <f>F194</f>
        <v>2256143</v>
      </c>
      <c r="G193" s="15">
        <f t="shared" si="56"/>
        <v>0</v>
      </c>
      <c r="H193" s="15">
        <f t="shared" si="56"/>
        <v>0</v>
      </c>
      <c r="I193" s="15">
        <f t="shared" si="56"/>
        <v>0</v>
      </c>
      <c r="J193" s="15">
        <f t="shared" si="56"/>
        <v>2256143</v>
      </c>
      <c r="K193" s="15">
        <f t="shared" si="56"/>
        <v>0</v>
      </c>
    </row>
    <row r="194" spans="1:11" x14ac:dyDescent="0.25">
      <c r="A194" s="17" t="s">
        <v>49</v>
      </c>
      <c r="B194" s="8" t="s">
        <v>187</v>
      </c>
      <c r="C194" s="7">
        <v>200</v>
      </c>
      <c r="D194" s="14" t="s">
        <v>48</v>
      </c>
      <c r="E194" s="14" t="s">
        <v>50</v>
      </c>
      <c r="F194" s="15">
        <f>'[1]8. разд '!F160</f>
        <v>2256143</v>
      </c>
      <c r="G194" s="15">
        <f>'[1]8. разд '!G160</f>
        <v>0</v>
      </c>
      <c r="H194" s="15">
        <f>'[1]8. разд '!H160</f>
        <v>0</v>
      </c>
      <c r="I194" s="15">
        <f>'[1]8. разд '!I160</f>
        <v>0</v>
      </c>
      <c r="J194" s="15">
        <f>'[1]8. разд '!J160</f>
        <v>2256143</v>
      </c>
      <c r="K194" s="15">
        <f>'[1]8. разд '!K160</f>
        <v>0</v>
      </c>
    </row>
    <row r="195" spans="1:11" ht="51" x14ac:dyDescent="0.25">
      <c r="A195" s="17" t="s">
        <v>188</v>
      </c>
      <c r="B195" s="8" t="s">
        <v>189</v>
      </c>
      <c r="C195" s="7"/>
      <c r="D195" s="14"/>
      <c r="E195" s="14"/>
      <c r="F195" s="15">
        <f>F196</f>
        <v>250401.14</v>
      </c>
      <c r="G195" s="15">
        <f t="shared" ref="G195:K198" si="57">G196</f>
        <v>0</v>
      </c>
      <c r="H195" s="15">
        <f t="shared" si="57"/>
        <v>0</v>
      </c>
      <c r="I195" s="15">
        <f t="shared" si="57"/>
        <v>0</v>
      </c>
      <c r="J195" s="15">
        <f t="shared" si="57"/>
        <v>250401.14</v>
      </c>
      <c r="K195" s="15">
        <f t="shared" si="57"/>
        <v>0</v>
      </c>
    </row>
    <row r="196" spans="1:11" ht="38.25" x14ac:dyDescent="0.25">
      <c r="A196" s="18" t="s">
        <v>186</v>
      </c>
      <c r="B196" s="8" t="s">
        <v>190</v>
      </c>
      <c r="C196" s="7"/>
      <c r="D196" s="14"/>
      <c r="E196" s="14"/>
      <c r="F196" s="15">
        <f>F197</f>
        <v>250401.14</v>
      </c>
      <c r="G196" s="15">
        <f t="shared" si="57"/>
        <v>0</v>
      </c>
      <c r="H196" s="15">
        <f t="shared" si="57"/>
        <v>0</v>
      </c>
      <c r="I196" s="15">
        <f t="shared" si="57"/>
        <v>0</v>
      </c>
      <c r="J196" s="15">
        <f t="shared" si="57"/>
        <v>250401.14</v>
      </c>
      <c r="K196" s="15">
        <f t="shared" si="57"/>
        <v>0</v>
      </c>
    </row>
    <row r="197" spans="1:11" ht="25.5" x14ac:dyDescent="0.25">
      <c r="A197" s="17" t="s">
        <v>25</v>
      </c>
      <c r="B197" s="8" t="s">
        <v>190</v>
      </c>
      <c r="C197" s="7">
        <v>200</v>
      </c>
      <c r="D197" s="14"/>
      <c r="E197" s="14"/>
      <c r="F197" s="15">
        <f>F198</f>
        <v>250401.14</v>
      </c>
      <c r="G197" s="15">
        <f t="shared" si="57"/>
        <v>0</v>
      </c>
      <c r="H197" s="15">
        <f t="shared" si="57"/>
        <v>0</v>
      </c>
      <c r="I197" s="15">
        <f t="shared" si="57"/>
        <v>0</v>
      </c>
      <c r="J197" s="15">
        <f t="shared" si="57"/>
        <v>250401.14</v>
      </c>
      <c r="K197" s="15">
        <f t="shared" si="57"/>
        <v>0</v>
      </c>
    </row>
    <row r="198" spans="1:11" x14ac:dyDescent="0.25">
      <c r="A198" s="17" t="s">
        <v>47</v>
      </c>
      <c r="B198" s="8" t="s">
        <v>190</v>
      </c>
      <c r="C198" s="7">
        <v>200</v>
      </c>
      <c r="D198" s="14" t="s">
        <v>48</v>
      </c>
      <c r="E198" s="14"/>
      <c r="F198" s="15">
        <f>F199</f>
        <v>250401.14</v>
      </c>
      <c r="G198" s="15">
        <f t="shared" si="57"/>
        <v>0</v>
      </c>
      <c r="H198" s="15">
        <f t="shared" si="57"/>
        <v>0</v>
      </c>
      <c r="I198" s="15">
        <f t="shared" si="57"/>
        <v>0</v>
      </c>
      <c r="J198" s="15">
        <f t="shared" si="57"/>
        <v>250401.14</v>
      </c>
      <c r="K198" s="15">
        <f t="shared" si="57"/>
        <v>0</v>
      </c>
    </row>
    <row r="199" spans="1:11" x14ac:dyDescent="0.25">
      <c r="A199" s="17" t="s">
        <v>49</v>
      </c>
      <c r="B199" s="8" t="s">
        <v>190</v>
      </c>
      <c r="C199" s="7">
        <v>200</v>
      </c>
      <c r="D199" s="14" t="s">
        <v>48</v>
      </c>
      <c r="E199" s="14" t="s">
        <v>50</v>
      </c>
      <c r="F199" s="15">
        <f>'[1]8. разд '!F163</f>
        <v>250401.14</v>
      </c>
      <c r="G199" s="15">
        <f>'[1]8. разд '!G163</f>
        <v>0</v>
      </c>
      <c r="H199" s="15">
        <f>'[1]8. разд '!H163</f>
        <v>0</v>
      </c>
      <c r="I199" s="15">
        <f>'[1]8. разд '!I163</f>
        <v>0</v>
      </c>
      <c r="J199" s="15">
        <f>'[1]8. разд '!J163</f>
        <v>250401.14</v>
      </c>
      <c r="K199" s="15">
        <f>'[1]8. разд '!K163</f>
        <v>0</v>
      </c>
    </row>
    <row r="200" spans="1:11" ht="38.25" x14ac:dyDescent="0.25">
      <c r="A200" s="17" t="s">
        <v>191</v>
      </c>
      <c r="B200" s="8" t="s">
        <v>192</v>
      </c>
      <c r="C200" s="7"/>
      <c r="D200" s="14"/>
      <c r="E200" s="14"/>
      <c r="F200" s="15">
        <f t="shared" ref="F200:K200" si="58">F201+F205</f>
        <v>14835.009999999998</v>
      </c>
      <c r="G200" s="15">
        <f t="shared" si="58"/>
        <v>9449.9</v>
      </c>
      <c r="H200" s="15">
        <f t="shared" si="58"/>
        <v>0</v>
      </c>
      <c r="I200" s="15">
        <f t="shared" si="58"/>
        <v>0</v>
      </c>
      <c r="J200" s="15">
        <f t="shared" si="58"/>
        <v>14835.009999999998</v>
      </c>
      <c r="K200" s="15">
        <f t="shared" si="58"/>
        <v>9449.9</v>
      </c>
    </row>
    <row r="201" spans="1:11" ht="51" x14ac:dyDescent="0.25">
      <c r="A201" s="26" t="s">
        <v>193</v>
      </c>
      <c r="B201" s="8" t="s">
        <v>194</v>
      </c>
      <c r="C201" s="7"/>
      <c r="D201" s="14"/>
      <c r="E201" s="14"/>
      <c r="F201" s="15">
        <f>F202</f>
        <v>9449.9</v>
      </c>
      <c r="G201" s="15">
        <f t="shared" ref="G201:K203" si="59">G202</f>
        <v>9449.9</v>
      </c>
      <c r="H201" s="15">
        <f t="shared" si="59"/>
        <v>0</v>
      </c>
      <c r="I201" s="15">
        <f t="shared" si="59"/>
        <v>0</v>
      </c>
      <c r="J201" s="15">
        <f t="shared" si="59"/>
        <v>9449.9</v>
      </c>
      <c r="K201" s="15">
        <f t="shared" si="59"/>
        <v>9449.9</v>
      </c>
    </row>
    <row r="202" spans="1:11" ht="25.5" x14ac:dyDescent="0.25">
      <c r="A202" s="17" t="s">
        <v>25</v>
      </c>
      <c r="B202" s="8" t="s">
        <v>194</v>
      </c>
      <c r="C202" s="7">
        <v>200</v>
      </c>
      <c r="D202" s="14"/>
      <c r="E202" s="14"/>
      <c r="F202" s="15">
        <f>F203</f>
        <v>9449.9</v>
      </c>
      <c r="G202" s="15">
        <f t="shared" si="59"/>
        <v>9449.9</v>
      </c>
      <c r="H202" s="15">
        <f t="shared" si="59"/>
        <v>0</v>
      </c>
      <c r="I202" s="15">
        <f t="shared" si="59"/>
        <v>0</v>
      </c>
      <c r="J202" s="15">
        <f t="shared" si="59"/>
        <v>9449.9</v>
      </c>
      <c r="K202" s="15">
        <f t="shared" si="59"/>
        <v>9449.9</v>
      </c>
    </row>
    <row r="203" spans="1:11" x14ac:dyDescent="0.25">
      <c r="A203" s="17" t="s">
        <v>99</v>
      </c>
      <c r="B203" s="8" t="s">
        <v>194</v>
      </c>
      <c r="C203" s="7">
        <v>200</v>
      </c>
      <c r="D203" s="14" t="s">
        <v>100</v>
      </c>
      <c r="E203" s="14"/>
      <c r="F203" s="15">
        <f>F204</f>
        <v>9449.9</v>
      </c>
      <c r="G203" s="15">
        <f t="shared" si="59"/>
        <v>9449.9</v>
      </c>
      <c r="H203" s="15">
        <f t="shared" si="59"/>
        <v>0</v>
      </c>
      <c r="I203" s="15">
        <f t="shared" si="59"/>
        <v>0</v>
      </c>
      <c r="J203" s="15">
        <f t="shared" si="59"/>
        <v>9449.9</v>
      </c>
      <c r="K203" s="15">
        <f t="shared" si="59"/>
        <v>9449.9</v>
      </c>
    </row>
    <row r="204" spans="1:11" x14ac:dyDescent="0.25">
      <c r="A204" s="17" t="s">
        <v>195</v>
      </c>
      <c r="B204" s="8" t="s">
        <v>194</v>
      </c>
      <c r="C204" s="7">
        <v>200</v>
      </c>
      <c r="D204" s="14" t="s">
        <v>100</v>
      </c>
      <c r="E204" s="14" t="s">
        <v>57</v>
      </c>
      <c r="F204" s="15">
        <f>'[1]8. разд '!F356</f>
        <v>9449.9</v>
      </c>
      <c r="G204" s="15">
        <f>'[1]8. разд '!G356</f>
        <v>9449.9</v>
      </c>
      <c r="H204" s="15">
        <f>'[1]8. разд '!H356</f>
        <v>0</v>
      </c>
      <c r="I204" s="15">
        <f>'[1]8. разд '!I356</f>
        <v>0</v>
      </c>
      <c r="J204" s="15">
        <f>'[1]8. разд '!J356</f>
        <v>9449.9</v>
      </c>
      <c r="K204" s="15">
        <f>'[1]8. разд '!K356</f>
        <v>9449.9</v>
      </c>
    </row>
    <row r="205" spans="1:11" ht="51" x14ac:dyDescent="0.25">
      <c r="A205" s="26" t="s">
        <v>196</v>
      </c>
      <c r="B205" s="7" t="s">
        <v>197</v>
      </c>
      <c r="C205" s="7"/>
      <c r="D205" s="14"/>
      <c r="E205" s="14"/>
      <c r="F205" s="15">
        <f>F206</f>
        <v>5385.11</v>
      </c>
      <c r="G205" s="15">
        <f t="shared" ref="G205:K207" si="60">G206</f>
        <v>0</v>
      </c>
      <c r="H205" s="15">
        <f t="shared" si="60"/>
        <v>0</v>
      </c>
      <c r="I205" s="15">
        <f t="shared" si="60"/>
        <v>0</v>
      </c>
      <c r="J205" s="15">
        <f t="shared" si="60"/>
        <v>5385.11</v>
      </c>
      <c r="K205" s="15">
        <f t="shared" si="60"/>
        <v>0</v>
      </c>
    </row>
    <row r="206" spans="1:11" ht="25.5" x14ac:dyDescent="0.25">
      <c r="A206" s="17" t="s">
        <v>25</v>
      </c>
      <c r="B206" s="7" t="s">
        <v>197</v>
      </c>
      <c r="C206" s="7">
        <v>200</v>
      </c>
      <c r="D206" s="14"/>
      <c r="E206" s="14"/>
      <c r="F206" s="15">
        <f>F207</f>
        <v>5385.11</v>
      </c>
      <c r="G206" s="15">
        <f t="shared" si="60"/>
        <v>0</v>
      </c>
      <c r="H206" s="15">
        <f t="shared" si="60"/>
        <v>0</v>
      </c>
      <c r="I206" s="15">
        <f t="shared" si="60"/>
        <v>0</v>
      </c>
      <c r="J206" s="15">
        <f t="shared" si="60"/>
        <v>5385.11</v>
      </c>
      <c r="K206" s="15">
        <f t="shared" si="60"/>
        <v>0</v>
      </c>
    </row>
    <row r="207" spans="1:11" x14ac:dyDescent="0.25">
      <c r="A207" s="17" t="s">
        <v>99</v>
      </c>
      <c r="B207" s="7" t="s">
        <v>197</v>
      </c>
      <c r="C207" s="7">
        <v>200</v>
      </c>
      <c r="D207" s="14" t="s">
        <v>100</v>
      </c>
      <c r="E207" s="14"/>
      <c r="F207" s="15">
        <f>F208</f>
        <v>5385.11</v>
      </c>
      <c r="G207" s="15">
        <f t="shared" si="60"/>
        <v>0</v>
      </c>
      <c r="H207" s="15">
        <f t="shared" si="60"/>
        <v>0</v>
      </c>
      <c r="I207" s="15">
        <f t="shared" si="60"/>
        <v>0</v>
      </c>
      <c r="J207" s="15">
        <f t="shared" si="60"/>
        <v>5385.11</v>
      </c>
      <c r="K207" s="15">
        <f t="shared" si="60"/>
        <v>0</v>
      </c>
    </row>
    <row r="208" spans="1:11" x14ac:dyDescent="0.25">
      <c r="A208" s="17" t="s">
        <v>195</v>
      </c>
      <c r="B208" s="7" t="s">
        <v>197</v>
      </c>
      <c r="C208" s="7">
        <v>200</v>
      </c>
      <c r="D208" s="14" t="s">
        <v>100</v>
      </c>
      <c r="E208" s="14" t="s">
        <v>57</v>
      </c>
      <c r="F208" s="15">
        <f>'[1]8. разд '!F358</f>
        <v>5385.11</v>
      </c>
      <c r="G208" s="15">
        <f>'[1]8. разд '!G358</f>
        <v>0</v>
      </c>
      <c r="H208" s="15">
        <f>'[1]8. разд '!H358</f>
        <v>0</v>
      </c>
      <c r="I208" s="15">
        <f>'[1]8. разд '!I358</f>
        <v>0</v>
      </c>
      <c r="J208" s="15">
        <f>'[1]8. разд '!J358</f>
        <v>5385.11</v>
      </c>
      <c r="K208" s="15">
        <f>'[1]8. разд '!K358</f>
        <v>0</v>
      </c>
    </row>
    <row r="209" spans="1:11" ht="51" x14ac:dyDescent="0.25">
      <c r="A209" s="17" t="s">
        <v>198</v>
      </c>
      <c r="B209" s="8" t="s">
        <v>199</v>
      </c>
      <c r="C209" s="7"/>
      <c r="D209" s="14"/>
      <c r="E209" s="14"/>
      <c r="F209" s="15">
        <f>F210</f>
        <v>274000</v>
      </c>
      <c r="G209" s="15">
        <f t="shared" ref="G209:K212" si="61">G210</f>
        <v>0</v>
      </c>
      <c r="H209" s="15">
        <f t="shared" si="61"/>
        <v>0</v>
      </c>
      <c r="I209" s="15">
        <f t="shared" si="61"/>
        <v>0</v>
      </c>
      <c r="J209" s="15">
        <f t="shared" si="61"/>
        <v>274000</v>
      </c>
      <c r="K209" s="15">
        <f t="shared" si="61"/>
        <v>0</v>
      </c>
    </row>
    <row r="210" spans="1:11" ht="38.25" x14ac:dyDescent="0.25">
      <c r="A210" s="18" t="s">
        <v>186</v>
      </c>
      <c r="B210" s="8" t="s">
        <v>200</v>
      </c>
      <c r="C210" s="7"/>
      <c r="D210" s="14"/>
      <c r="E210" s="14"/>
      <c r="F210" s="15">
        <f>F211</f>
        <v>274000</v>
      </c>
      <c r="G210" s="15">
        <f t="shared" si="61"/>
        <v>0</v>
      </c>
      <c r="H210" s="15">
        <f t="shared" si="61"/>
        <v>0</v>
      </c>
      <c r="I210" s="15">
        <f t="shared" si="61"/>
        <v>0</v>
      </c>
      <c r="J210" s="15">
        <f t="shared" si="61"/>
        <v>274000</v>
      </c>
      <c r="K210" s="15">
        <f t="shared" si="61"/>
        <v>0</v>
      </c>
    </row>
    <row r="211" spans="1:11" ht="25.5" x14ac:dyDescent="0.25">
      <c r="A211" s="17" t="s">
        <v>25</v>
      </c>
      <c r="B211" s="8" t="s">
        <v>200</v>
      </c>
      <c r="C211" s="7">
        <v>200</v>
      </c>
      <c r="D211" s="14"/>
      <c r="E211" s="14"/>
      <c r="F211" s="15">
        <f>F212</f>
        <v>274000</v>
      </c>
      <c r="G211" s="15">
        <f t="shared" si="61"/>
        <v>0</v>
      </c>
      <c r="H211" s="15">
        <f t="shared" si="61"/>
        <v>0</v>
      </c>
      <c r="I211" s="15">
        <f t="shared" si="61"/>
        <v>0</v>
      </c>
      <c r="J211" s="15">
        <f t="shared" si="61"/>
        <v>274000</v>
      </c>
      <c r="K211" s="15">
        <f t="shared" si="61"/>
        <v>0</v>
      </c>
    </row>
    <row r="212" spans="1:11" x14ac:dyDescent="0.25">
      <c r="A212" s="17" t="s">
        <v>47</v>
      </c>
      <c r="B212" s="8" t="s">
        <v>200</v>
      </c>
      <c r="C212" s="7">
        <v>200</v>
      </c>
      <c r="D212" s="14" t="s">
        <v>48</v>
      </c>
      <c r="E212" s="14"/>
      <c r="F212" s="15">
        <f>F213</f>
        <v>274000</v>
      </c>
      <c r="G212" s="15">
        <f t="shared" si="61"/>
        <v>0</v>
      </c>
      <c r="H212" s="15">
        <f t="shared" si="61"/>
        <v>0</v>
      </c>
      <c r="I212" s="15">
        <f t="shared" si="61"/>
        <v>0</v>
      </c>
      <c r="J212" s="15">
        <f t="shared" si="61"/>
        <v>274000</v>
      </c>
      <c r="K212" s="15">
        <f t="shared" si="61"/>
        <v>0</v>
      </c>
    </row>
    <row r="213" spans="1:11" x14ac:dyDescent="0.25">
      <c r="A213" s="17" t="s">
        <v>49</v>
      </c>
      <c r="B213" s="8" t="s">
        <v>200</v>
      </c>
      <c r="C213" s="7">
        <v>200</v>
      </c>
      <c r="D213" s="14" t="s">
        <v>48</v>
      </c>
      <c r="E213" s="14" t="s">
        <v>50</v>
      </c>
      <c r="F213" s="15">
        <f>'[1]8. разд '!F166</f>
        <v>274000</v>
      </c>
      <c r="G213" s="15">
        <f>'[1]8. разд '!G166</f>
        <v>0</v>
      </c>
      <c r="H213" s="15">
        <f>'[1]8. разд '!H166</f>
        <v>0</v>
      </c>
      <c r="I213" s="15">
        <f>'[1]8. разд '!I166</f>
        <v>0</v>
      </c>
      <c r="J213" s="15">
        <f>'[1]8. разд '!J166</f>
        <v>274000</v>
      </c>
      <c r="K213" s="15">
        <f>'[1]8. разд '!K166</f>
        <v>0</v>
      </c>
    </row>
    <row r="214" spans="1:11" ht="38.25" x14ac:dyDescent="0.25">
      <c r="A214" s="17" t="s">
        <v>201</v>
      </c>
      <c r="B214" s="8" t="s">
        <v>202</v>
      </c>
      <c r="C214" s="7"/>
      <c r="D214" s="14"/>
      <c r="E214" s="14"/>
      <c r="F214" s="15" t="e">
        <f>F215</f>
        <v>#REF!</v>
      </c>
      <c r="G214" s="15" t="e">
        <f t="shared" ref="G214:K215" si="62">G215</f>
        <v>#REF!</v>
      </c>
      <c r="H214" s="15" t="e">
        <f t="shared" si="62"/>
        <v>#REF!</v>
      </c>
      <c r="I214" s="15" t="e">
        <f t="shared" si="62"/>
        <v>#REF!</v>
      </c>
      <c r="J214" s="15">
        <f t="shared" si="62"/>
        <v>1504500</v>
      </c>
      <c r="K214" s="15">
        <f t="shared" si="62"/>
        <v>0</v>
      </c>
    </row>
    <row r="215" spans="1:11" ht="38.25" x14ac:dyDescent="0.25">
      <c r="A215" s="18" t="s">
        <v>186</v>
      </c>
      <c r="B215" s="8" t="s">
        <v>203</v>
      </c>
      <c r="C215" s="7"/>
      <c r="D215" s="14"/>
      <c r="E215" s="14"/>
      <c r="F215" s="15" t="e">
        <f>F216</f>
        <v>#REF!</v>
      </c>
      <c r="G215" s="15" t="e">
        <f t="shared" si="62"/>
        <v>#REF!</v>
      </c>
      <c r="H215" s="15" t="e">
        <f t="shared" si="62"/>
        <v>#REF!</v>
      </c>
      <c r="I215" s="15" t="e">
        <f t="shared" si="62"/>
        <v>#REF!</v>
      </c>
      <c r="J215" s="15">
        <f t="shared" si="62"/>
        <v>1504500</v>
      </c>
      <c r="K215" s="15">
        <f t="shared" si="62"/>
        <v>0</v>
      </c>
    </row>
    <row r="216" spans="1:11" ht="25.5" x14ac:dyDescent="0.25">
      <c r="A216" s="17" t="s">
        <v>25</v>
      </c>
      <c r="B216" s="8" t="s">
        <v>203</v>
      </c>
      <c r="C216" s="7">
        <v>200</v>
      </c>
      <c r="D216" s="14"/>
      <c r="E216" s="14"/>
      <c r="F216" s="15" t="e">
        <f>F217+#REF!</f>
        <v>#REF!</v>
      </c>
      <c r="G216" s="15" t="e">
        <f>G217+#REF!</f>
        <v>#REF!</v>
      </c>
      <c r="H216" s="15" t="e">
        <f>H217+#REF!</f>
        <v>#REF!</v>
      </c>
      <c r="I216" s="15" t="e">
        <f>I217+#REF!</f>
        <v>#REF!</v>
      </c>
      <c r="J216" s="15">
        <f>J217</f>
        <v>1504500</v>
      </c>
      <c r="K216" s="15">
        <f>K217</f>
        <v>0</v>
      </c>
    </row>
    <row r="217" spans="1:11" x14ac:dyDescent="0.25">
      <c r="A217" s="17" t="s">
        <v>47</v>
      </c>
      <c r="B217" s="8" t="s">
        <v>203</v>
      </c>
      <c r="C217" s="7">
        <v>200</v>
      </c>
      <c r="D217" s="14" t="s">
        <v>48</v>
      </c>
      <c r="E217" s="14"/>
      <c r="F217" s="15">
        <f t="shared" ref="F217:K217" si="63">F218</f>
        <v>1504500</v>
      </c>
      <c r="G217" s="15">
        <f t="shared" si="63"/>
        <v>0</v>
      </c>
      <c r="H217" s="15">
        <f t="shared" si="63"/>
        <v>0</v>
      </c>
      <c r="I217" s="15">
        <f t="shared" si="63"/>
        <v>0</v>
      </c>
      <c r="J217" s="15">
        <f t="shared" si="63"/>
        <v>1504500</v>
      </c>
      <c r="K217" s="15">
        <f t="shared" si="63"/>
        <v>0</v>
      </c>
    </row>
    <row r="218" spans="1:11" x14ac:dyDescent="0.25">
      <c r="A218" s="17" t="s">
        <v>49</v>
      </c>
      <c r="B218" s="8" t="s">
        <v>203</v>
      </c>
      <c r="C218" s="7">
        <v>200</v>
      </c>
      <c r="D218" s="14" t="s">
        <v>48</v>
      </c>
      <c r="E218" s="14" t="s">
        <v>50</v>
      </c>
      <c r="F218" s="15">
        <f>'[1]8. разд '!F169</f>
        <v>1504500</v>
      </c>
      <c r="G218" s="15">
        <f>'[1]8. разд '!G169</f>
        <v>0</v>
      </c>
      <c r="H218" s="15">
        <f>'[1]8. разд '!H169</f>
        <v>0</v>
      </c>
      <c r="I218" s="15">
        <f>'[1]8. разд '!I169</f>
        <v>0</v>
      </c>
      <c r="J218" s="15">
        <f>'[1]8. разд '!J169</f>
        <v>1504500</v>
      </c>
      <c r="K218" s="15">
        <f>'[1]8. разд '!K169</f>
        <v>0</v>
      </c>
    </row>
    <row r="219" spans="1:11" ht="38.25" x14ac:dyDescent="0.25">
      <c r="A219" s="17" t="s">
        <v>206</v>
      </c>
      <c r="B219" s="8" t="s">
        <v>207</v>
      </c>
      <c r="C219" s="7"/>
      <c r="D219" s="14"/>
      <c r="E219" s="14"/>
      <c r="F219" s="15" t="e">
        <f t="shared" ref="F219:K219" si="64">F220+F231+F236</f>
        <v>#REF!</v>
      </c>
      <c r="G219" s="15" t="e">
        <f t="shared" si="64"/>
        <v>#REF!</v>
      </c>
      <c r="H219" s="15" t="e">
        <f t="shared" si="64"/>
        <v>#REF!</v>
      </c>
      <c r="I219" s="15" t="e">
        <f t="shared" si="64"/>
        <v>#REF!</v>
      </c>
      <c r="J219" s="15">
        <f t="shared" si="64"/>
        <v>6330312.0499999998</v>
      </c>
      <c r="K219" s="15">
        <f t="shared" si="64"/>
        <v>0</v>
      </c>
    </row>
    <row r="220" spans="1:11" ht="38.25" x14ac:dyDescent="0.25">
      <c r="A220" s="17" t="s">
        <v>208</v>
      </c>
      <c r="B220" s="8" t="s">
        <v>209</v>
      </c>
      <c r="C220" s="7"/>
      <c r="D220" s="14"/>
      <c r="E220" s="14"/>
      <c r="F220" s="15" t="e">
        <f>+#REF!+F221</f>
        <v>#REF!</v>
      </c>
      <c r="G220" s="15" t="e">
        <f>+#REF!+G221</f>
        <v>#REF!</v>
      </c>
      <c r="H220" s="15" t="e">
        <f>+#REF!+H221</f>
        <v>#REF!</v>
      </c>
      <c r="I220" s="15" t="e">
        <f>+#REF!+I221</f>
        <v>#REF!</v>
      </c>
      <c r="J220" s="15">
        <f>J221</f>
        <v>1391700</v>
      </c>
      <c r="K220" s="15">
        <f>K221</f>
        <v>0</v>
      </c>
    </row>
    <row r="221" spans="1:11" ht="25.5" x14ac:dyDescent="0.25">
      <c r="A221" s="17" t="s">
        <v>211</v>
      </c>
      <c r="B221" s="8" t="s">
        <v>212</v>
      </c>
      <c r="C221" s="7"/>
      <c r="D221" s="14"/>
      <c r="E221" s="14"/>
      <c r="F221" s="15">
        <f t="shared" ref="F221:K221" si="65">F222+F226</f>
        <v>1391700</v>
      </c>
      <c r="G221" s="15">
        <f t="shared" si="65"/>
        <v>0</v>
      </c>
      <c r="H221" s="15">
        <f t="shared" si="65"/>
        <v>0</v>
      </c>
      <c r="I221" s="15">
        <f t="shared" si="65"/>
        <v>0</v>
      </c>
      <c r="J221" s="15">
        <f t="shared" si="65"/>
        <v>1391700</v>
      </c>
      <c r="K221" s="15">
        <f t="shared" si="65"/>
        <v>0</v>
      </c>
    </row>
    <row r="222" spans="1:11" ht="63.75" x14ac:dyDescent="0.25">
      <c r="A222" s="17" t="s">
        <v>21</v>
      </c>
      <c r="B222" s="8" t="s">
        <v>212</v>
      </c>
      <c r="C222" s="7">
        <v>100</v>
      </c>
      <c r="D222" s="14"/>
      <c r="E222" s="14"/>
      <c r="F222" s="15">
        <f t="shared" ref="F222:K222" si="66">F223</f>
        <v>772700</v>
      </c>
      <c r="G222" s="15">
        <f t="shared" si="66"/>
        <v>0</v>
      </c>
      <c r="H222" s="15">
        <f t="shared" si="66"/>
        <v>0</v>
      </c>
      <c r="I222" s="15">
        <f t="shared" si="66"/>
        <v>0</v>
      </c>
      <c r="J222" s="15">
        <f t="shared" si="66"/>
        <v>772700</v>
      </c>
      <c r="K222" s="15">
        <f t="shared" si="66"/>
        <v>0</v>
      </c>
    </row>
    <row r="223" spans="1:11" x14ac:dyDescent="0.25">
      <c r="A223" s="17" t="s">
        <v>47</v>
      </c>
      <c r="B223" s="8" t="s">
        <v>212</v>
      </c>
      <c r="C223" s="7">
        <v>100</v>
      </c>
      <c r="D223" s="14" t="s">
        <v>48</v>
      </c>
      <c r="E223" s="14"/>
      <c r="F223" s="15">
        <f t="shared" ref="F223:K223" si="67">SUM(F224:F225)</f>
        <v>772700</v>
      </c>
      <c r="G223" s="15">
        <f t="shared" si="67"/>
        <v>0</v>
      </c>
      <c r="H223" s="15">
        <f t="shared" si="67"/>
        <v>0</v>
      </c>
      <c r="I223" s="15">
        <f t="shared" si="67"/>
        <v>0</v>
      </c>
      <c r="J223" s="15">
        <f t="shared" si="67"/>
        <v>772700</v>
      </c>
      <c r="K223" s="15">
        <f t="shared" si="67"/>
        <v>0</v>
      </c>
    </row>
    <row r="224" spans="1:11" ht="51" x14ac:dyDescent="0.25">
      <c r="A224" s="17" t="s">
        <v>157</v>
      </c>
      <c r="B224" s="8" t="s">
        <v>212</v>
      </c>
      <c r="C224" s="7">
        <v>100</v>
      </c>
      <c r="D224" s="14" t="s">
        <v>48</v>
      </c>
      <c r="E224" s="14" t="s">
        <v>100</v>
      </c>
      <c r="F224" s="15">
        <f>'[1]8. разд '!F57</f>
        <v>702700</v>
      </c>
      <c r="G224" s="15">
        <f>'[1]8. разд '!G57</f>
        <v>0</v>
      </c>
      <c r="H224" s="15">
        <f>'[1]8. разд '!H57</f>
        <v>0</v>
      </c>
      <c r="I224" s="15">
        <f>'[1]8. разд '!I57</f>
        <v>0</v>
      </c>
      <c r="J224" s="15">
        <f>'[1]8. разд '!J57</f>
        <v>702700</v>
      </c>
      <c r="K224" s="15">
        <f>'[1]8. разд '!K57</f>
        <v>0</v>
      </c>
    </row>
    <row r="225" spans="1:11" ht="38.25" x14ac:dyDescent="0.25">
      <c r="A225" s="17" t="s">
        <v>210</v>
      </c>
      <c r="B225" s="8" t="s">
        <v>212</v>
      </c>
      <c r="C225" s="7">
        <v>100</v>
      </c>
      <c r="D225" s="14" t="s">
        <v>48</v>
      </c>
      <c r="E225" s="14" t="s">
        <v>62</v>
      </c>
      <c r="F225" s="15">
        <f>'[1]8. разд '!F96</f>
        <v>70000</v>
      </c>
      <c r="G225" s="15">
        <f>'[1]8. разд '!G96</f>
        <v>0</v>
      </c>
      <c r="H225" s="15">
        <f>'[1]8. разд '!H96</f>
        <v>0</v>
      </c>
      <c r="I225" s="15">
        <f>'[1]8. разд '!I96</f>
        <v>0</v>
      </c>
      <c r="J225" s="15">
        <f>'[1]8. разд '!J96</f>
        <v>70000</v>
      </c>
      <c r="K225" s="15">
        <f>'[1]8. разд '!K96</f>
        <v>0</v>
      </c>
    </row>
    <row r="226" spans="1:11" ht="25.5" x14ac:dyDescent="0.25">
      <c r="A226" s="17" t="s">
        <v>25</v>
      </c>
      <c r="B226" s="8" t="s">
        <v>212</v>
      </c>
      <c r="C226" s="7">
        <v>200</v>
      </c>
      <c r="D226" s="14"/>
      <c r="E226" s="14"/>
      <c r="F226" s="15">
        <f t="shared" ref="F226:K226" si="68">SUM(F228:F230)</f>
        <v>619000</v>
      </c>
      <c r="G226" s="15">
        <f t="shared" si="68"/>
        <v>0</v>
      </c>
      <c r="H226" s="15">
        <f t="shared" si="68"/>
        <v>0</v>
      </c>
      <c r="I226" s="15">
        <f t="shared" si="68"/>
        <v>0</v>
      </c>
      <c r="J226" s="15">
        <f t="shared" si="68"/>
        <v>619000</v>
      </c>
      <c r="K226" s="15">
        <f t="shared" si="68"/>
        <v>0</v>
      </c>
    </row>
    <row r="227" spans="1:11" x14ac:dyDescent="0.25">
      <c r="A227" s="17" t="s">
        <v>47</v>
      </c>
      <c r="B227" s="8" t="s">
        <v>212</v>
      </c>
      <c r="C227" s="7">
        <v>200</v>
      </c>
      <c r="D227" s="14" t="s">
        <v>48</v>
      </c>
      <c r="E227" s="14"/>
      <c r="F227" s="15">
        <f t="shared" ref="F227:K227" si="69">SUM(F228:F230)</f>
        <v>619000</v>
      </c>
      <c r="G227" s="15">
        <f t="shared" si="69"/>
        <v>0</v>
      </c>
      <c r="H227" s="15">
        <f t="shared" si="69"/>
        <v>0</v>
      </c>
      <c r="I227" s="15">
        <f t="shared" si="69"/>
        <v>0</v>
      </c>
      <c r="J227" s="15">
        <f t="shared" si="69"/>
        <v>619000</v>
      </c>
      <c r="K227" s="15">
        <f t="shared" si="69"/>
        <v>0</v>
      </c>
    </row>
    <row r="228" spans="1:11" ht="51" x14ac:dyDescent="0.25">
      <c r="A228" s="17" t="s">
        <v>213</v>
      </c>
      <c r="B228" s="8" t="s">
        <v>212</v>
      </c>
      <c r="C228" s="7">
        <v>200</v>
      </c>
      <c r="D228" s="14" t="s">
        <v>48</v>
      </c>
      <c r="E228" s="14" t="s">
        <v>72</v>
      </c>
      <c r="F228" s="15">
        <f>'[1]8. разд '!F26</f>
        <v>70000</v>
      </c>
      <c r="G228" s="15">
        <f>'[1]8. разд '!G26</f>
        <v>0</v>
      </c>
      <c r="H228" s="15">
        <f>'[1]8. разд '!H26</f>
        <v>0</v>
      </c>
      <c r="I228" s="15">
        <f>'[1]8. разд '!I26</f>
        <v>0</v>
      </c>
      <c r="J228" s="15">
        <f>'[1]8. разд '!J26</f>
        <v>70000</v>
      </c>
      <c r="K228" s="15">
        <f>'[1]8. разд '!K26</f>
        <v>0</v>
      </c>
    </row>
    <row r="229" spans="1:11" ht="51" x14ac:dyDescent="0.25">
      <c r="A229" s="17" t="s">
        <v>157</v>
      </c>
      <c r="B229" s="8" t="s">
        <v>212</v>
      </c>
      <c r="C229" s="7">
        <v>200</v>
      </c>
      <c r="D229" s="14" t="s">
        <v>48</v>
      </c>
      <c r="E229" s="14" t="s">
        <v>100</v>
      </c>
      <c r="F229" s="15">
        <f>'[1]8. разд '!F58</f>
        <v>519000</v>
      </c>
      <c r="G229" s="15">
        <f>'[1]8. разд '!G58</f>
        <v>0</v>
      </c>
      <c r="H229" s="15">
        <f>'[1]8. разд '!H58</f>
        <v>0</v>
      </c>
      <c r="I229" s="15">
        <f>'[1]8. разд '!I58</f>
        <v>0</v>
      </c>
      <c r="J229" s="15">
        <f>'[1]8. разд '!J58</f>
        <v>519000</v>
      </c>
      <c r="K229" s="15">
        <f>'[1]8. разд '!K58</f>
        <v>0</v>
      </c>
    </row>
    <row r="230" spans="1:11" ht="38.25" x14ac:dyDescent="0.25">
      <c r="A230" s="17" t="s">
        <v>210</v>
      </c>
      <c r="B230" s="8" t="s">
        <v>212</v>
      </c>
      <c r="C230" s="7">
        <v>200</v>
      </c>
      <c r="D230" s="14" t="s">
        <v>48</v>
      </c>
      <c r="E230" s="14" t="s">
        <v>62</v>
      </c>
      <c r="F230" s="15">
        <f>'[1]8. разд '!F97</f>
        <v>30000</v>
      </c>
      <c r="G230" s="15">
        <f>'[1]8. разд '!G97</f>
        <v>0</v>
      </c>
      <c r="H230" s="15">
        <f>'[1]8. разд '!H97</f>
        <v>0</v>
      </c>
      <c r="I230" s="15">
        <f>'[1]8. разд '!I97</f>
        <v>0</v>
      </c>
      <c r="J230" s="15">
        <f>'[1]8. разд '!J97</f>
        <v>30000</v>
      </c>
      <c r="K230" s="15">
        <f>'[1]8. разд '!K97</f>
        <v>0</v>
      </c>
    </row>
    <row r="231" spans="1:11" ht="38.25" x14ac:dyDescent="0.25">
      <c r="A231" s="17" t="s">
        <v>214</v>
      </c>
      <c r="B231" s="8" t="s">
        <v>215</v>
      </c>
      <c r="C231" s="7"/>
      <c r="D231" s="14"/>
      <c r="E231" s="14"/>
      <c r="F231" s="15" t="e">
        <f>#REF!+F232</f>
        <v>#REF!</v>
      </c>
      <c r="G231" s="15" t="e">
        <f>#REF!+G232</f>
        <v>#REF!</v>
      </c>
      <c r="H231" s="15" t="e">
        <f>#REF!+H232</f>
        <v>#REF!</v>
      </c>
      <c r="I231" s="15" t="e">
        <f>#REF!+I232</f>
        <v>#REF!</v>
      </c>
      <c r="J231" s="15">
        <f>J232</f>
        <v>150000</v>
      </c>
      <c r="K231" s="15">
        <f>K232</f>
        <v>0</v>
      </c>
    </row>
    <row r="232" spans="1:11" ht="25.5" x14ac:dyDescent="0.25">
      <c r="A232" s="17" t="s">
        <v>211</v>
      </c>
      <c r="B232" s="8" t="s">
        <v>216</v>
      </c>
      <c r="C232" s="7"/>
      <c r="D232" s="14"/>
      <c r="E232" s="14"/>
      <c r="F232" s="15" t="e">
        <f>F233+#REF!</f>
        <v>#REF!</v>
      </c>
      <c r="G232" s="15" t="e">
        <f>G233+#REF!</f>
        <v>#REF!</v>
      </c>
      <c r="H232" s="15" t="e">
        <f>H233+#REF!</f>
        <v>#REF!</v>
      </c>
      <c r="I232" s="15" t="e">
        <f>I233+#REF!</f>
        <v>#REF!</v>
      </c>
      <c r="J232" s="15">
        <f>J233</f>
        <v>150000</v>
      </c>
      <c r="K232" s="15">
        <f>K233</f>
        <v>0</v>
      </c>
    </row>
    <row r="233" spans="1:11" ht="63.75" x14ac:dyDescent="0.25">
      <c r="A233" s="17" t="s">
        <v>21</v>
      </c>
      <c r="B233" s="8" t="s">
        <v>216</v>
      </c>
      <c r="C233" s="7">
        <v>100</v>
      </c>
      <c r="D233" s="14"/>
      <c r="E233" s="14"/>
      <c r="F233" s="15">
        <f>F234</f>
        <v>150000</v>
      </c>
      <c r="G233" s="15">
        <f t="shared" ref="G233:K234" si="70">G234</f>
        <v>0</v>
      </c>
      <c r="H233" s="15">
        <f t="shared" si="70"/>
        <v>0</v>
      </c>
      <c r="I233" s="15">
        <f t="shared" si="70"/>
        <v>0</v>
      </c>
      <c r="J233" s="15">
        <f t="shared" si="70"/>
        <v>150000</v>
      </c>
      <c r="K233" s="15">
        <f t="shared" si="70"/>
        <v>0</v>
      </c>
    </row>
    <row r="234" spans="1:11" x14ac:dyDescent="0.25">
      <c r="A234" s="17" t="s">
        <v>47</v>
      </c>
      <c r="B234" s="8" t="s">
        <v>216</v>
      </c>
      <c r="C234" s="7">
        <v>100</v>
      </c>
      <c r="D234" s="14" t="s">
        <v>48</v>
      </c>
      <c r="E234" s="14"/>
      <c r="F234" s="15">
        <f>F235</f>
        <v>150000</v>
      </c>
      <c r="G234" s="15">
        <f t="shared" si="70"/>
        <v>0</v>
      </c>
      <c r="H234" s="15">
        <f t="shared" si="70"/>
        <v>0</v>
      </c>
      <c r="I234" s="15">
        <f t="shared" si="70"/>
        <v>0</v>
      </c>
      <c r="J234" s="15">
        <f t="shared" si="70"/>
        <v>150000</v>
      </c>
      <c r="K234" s="15">
        <f t="shared" si="70"/>
        <v>0</v>
      </c>
    </row>
    <row r="235" spans="1:11" ht="51" x14ac:dyDescent="0.25">
      <c r="A235" s="17" t="s">
        <v>157</v>
      </c>
      <c r="B235" s="8" t="s">
        <v>216</v>
      </c>
      <c r="C235" s="7">
        <v>100</v>
      </c>
      <c r="D235" s="14" t="s">
        <v>48</v>
      </c>
      <c r="E235" s="14" t="s">
        <v>100</v>
      </c>
      <c r="F235" s="15">
        <f>'[1]8. разд '!F61</f>
        <v>150000</v>
      </c>
      <c r="G235" s="15">
        <f>'[1]8. разд '!G61</f>
        <v>0</v>
      </c>
      <c r="H235" s="15">
        <f>'[1]8. разд '!H61</f>
        <v>0</v>
      </c>
      <c r="I235" s="15">
        <f>'[1]8. разд '!I61</f>
        <v>0</v>
      </c>
      <c r="J235" s="15">
        <f>'[1]8. разд '!J61</f>
        <v>150000</v>
      </c>
      <c r="K235" s="15">
        <f>'[1]8. разд '!K61</f>
        <v>0</v>
      </c>
    </row>
    <row r="236" spans="1:11" ht="51" x14ac:dyDescent="0.25">
      <c r="A236" s="17" t="s">
        <v>217</v>
      </c>
      <c r="B236" s="8" t="s">
        <v>218</v>
      </c>
      <c r="C236" s="7"/>
      <c r="D236" s="14"/>
      <c r="E236" s="14"/>
      <c r="F236" s="15">
        <f>F237+F243</f>
        <v>4788612.05</v>
      </c>
      <c r="G236" s="15">
        <f>G243+G237</f>
        <v>0</v>
      </c>
      <c r="H236" s="15">
        <f>H243+H237</f>
        <v>0</v>
      </c>
      <c r="I236" s="15">
        <f>I243+I237</f>
        <v>0</v>
      </c>
      <c r="J236" s="15">
        <f>J243+J237</f>
        <v>4788612.05</v>
      </c>
      <c r="K236" s="15">
        <f>K243+K237</f>
        <v>0</v>
      </c>
    </row>
    <row r="237" spans="1:11" ht="51" x14ac:dyDescent="0.25">
      <c r="A237" s="17" t="s">
        <v>158</v>
      </c>
      <c r="B237" s="8" t="s">
        <v>219</v>
      </c>
      <c r="C237" s="7"/>
      <c r="D237" s="14"/>
      <c r="E237" s="14"/>
      <c r="F237" s="15">
        <f>F238</f>
        <v>2505979.21</v>
      </c>
      <c r="G237" s="15">
        <f t="shared" ref="G237:K238" si="71">G238</f>
        <v>0</v>
      </c>
      <c r="H237" s="15">
        <f t="shared" si="71"/>
        <v>0</v>
      </c>
      <c r="I237" s="15">
        <f t="shared" si="71"/>
        <v>0</v>
      </c>
      <c r="J237" s="15">
        <f t="shared" si="71"/>
        <v>2505979.21</v>
      </c>
      <c r="K237" s="15">
        <f t="shared" si="71"/>
        <v>0</v>
      </c>
    </row>
    <row r="238" spans="1:11" ht="63.75" x14ac:dyDescent="0.25">
      <c r="A238" s="17" t="s">
        <v>21</v>
      </c>
      <c r="B238" s="8" t="s">
        <v>219</v>
      </c>
      <c r="C238" s="7">
        <v>100</v>
      </c>
      <c r="D238" s="14"/>
      <c r="E238" s="14"/>
      <c r="F238" s="15">
        <f>F239</f>
        <v>2505979.21</v>
      </c>
      <c r="G238" s="15">
        <f t="shared" si="71"/>
        <v>0</v>
      </c>
      <c r="H238" s="15">
        <f t="shared" si="71"/>
        <v>0</v>
      </c>
      <c r="I238" s="15">
        <f t="shared" si="71"/>
        <v>0</v>
      </c>
      <c r="J238" s="15">
        <f t="shared" si="71"/>
        <v>2505979.21</v>
      </c>
      <c r="K238" s="15">
        <f t="shared" si="71"/>
        <v>0</v>
      </c>
    </row>
    <row r="239" spans="1:11" x14ac:dyDescent="0.25">
      <c r="A239" s="17" t="s">
        <v>47</v>
      </c>
      <c r="B239" s="8" t="s">
        <v>219</v>
      </c>
      <c r="C239" s="7">
        <v>100</v>
      </c>
      <c r="D239" s="14" t="s">
        <v>48</v>
      </c>
      <c r="E239" s="14"/>
      <c r="F239" s="15">
        <f t="shared" ref="F239:K239" si="72">SUM(F240:F242)</f>
        <v>2505979.21</v>
      </c>
      <c r="G239" s="15">
        <f t="shared" si="72"/>
        <v>0</v>
      </c>
      <c r="H239" s="15">
        <f t="shared" si="72"/>
        <v>0</v>
      </c>
      <c r="I239" s="15">
        <f t="shared" si="72"/>
        <v>0</v>
      </c>
      <c r="J239" s="15">
        <f t="shared" si="72"/>
        <v>2505979.21</v>
      </c>
      <c r="K239" s="15">
        <f t="shared" si="72"/>
        <v>0</v>
      </c>
    </row>
    <row r="240" spans="1:11" ht="51" x14ac:dyDescent="0.25">
      <c r="A240" s="17" t="s">
        <v>213</v>
      </c>
      <c r="B240" s="8" t="s">
        <v>219</v>
      </c>
      <c r="C240" s="7">
        <v>100</v>
      </c>
      <c r="D240" s="14" t="s">
        <v>48</v>
      </c>
      <c r="E240" s="14" t="s">
        <v>72</v>
      </c>
      <c r="F240" s="15">
        <f>'[1]8. разд '!F29</f>
        <v>194160</v>
      </c>
      <c r="G240" s="15">
        <f>'[1]8. разд '!G29</f>
        <v>0</v>
      </c>
      <c r="H240" s="15">
        <f>'[1]8. разд '!H29</f>
        <v>0</v>
      </c>
      <c r="I240" s="15">
        <f>'[1]8. разд '!I29</f>
        <v>0</v>
      </c>
      <c r="J240" s="15">
        <f>'[1]8. разд '!J29</f>
        <v>194160</v>
      </c>
      <c r="K240" s="15">
        <f>'[1]8. разд '!K29</f>
        <v>0</v>
      </c>
    </row>
    <row r="241" spans="1:11" ht="51" x14ac:dyDescent="0.25">
      <c r="A241" s="17" t="s">
        <v>157</v>
      </c>
      <c r="B241" s="8" t="s">
        <v>219</v>
      </c>
      <c r="C241" s="7">
        <v>100</v>
      </c>
      <c r="D241" s="14" t="s">
        <v>48</v>
      </c>
      <c r="E241" s="14" t="s">
        <v>100</v>
      </c>
      <c r="F241" s="15">
        <f>'[1]8. разд '!F65</f>
        <v>2261819.21</v>
      </c>
      <c r="G241" s="15">
        <f>'[1]8. разд '!G65</f>
        <v>0</v>
      </c>
      <c r="H241" s="15">
        <f>'[1]8. разд '!H65</f>
        <v>0</v>
      </c>
      <c r="I241" s="15">
        <f>'[1]8. разд '!I65</f>
        <v>0</v>
      </c>
      <c r="J241" s="15">
        <f>'[1]8. разд '!J65</f>
        <v>2261819.21</v>
      </c>
      <c r="K241" s="15">
        <f>'[1]8. разд '!K65</f>
        <v>0</v>
      </c>
    </row>
    <row r="242" spans="1:11" ht="38.25" x14ac:dyDescent="0.25">
      <c r="A242" s="17" t="s">
        <v>210</v>
      </c>
      <c r="B242" s="8" t="s">
        <v>219</v>
      </c>
      <c r="C242" s="7">
        <v>100</v>
      </c>
      <c r="D242" s="14" t="s">
        <v>48</v>
      </c>
      <c r="E242" s="14" t="s">
        <v>62</v>
      </c>
      <c r="F242" s="15">
        <f>'[1]8. разд '!F104</f>
        <v>50000</v>
      </c>
      <c r="G242" s="15">
        <f>'[1]8. разд '!G104</f>
        <v>0</v>
      </c>
      <c r="H242" s="15">
        <f>'[1]8. разд '!H104</f>
        <v>0</v>
      </c>
      <c r="I242" s="15">
        <f>'[1]8. разд '!I104</f>
        <v>0</v>
      </c>
      <c r="J242" s="15">
        <f>'[1]8. разд '!J104</f>
        <v>50000</v>
      </c>
      <c r="K242" s="15">
        <f>'[1]8. разд '!K104</f>
        <v>0</v>
      </c>
    </row>
    <row r="243" spans="1:11" ht="25.5" x14ac:dyDescent="0.25">
      <c r="A243" s="17" t="s">
        <v>220</v>
      </c>
      <c r="B243" s="8" t="s">
        <v>221</v>
      </c>
      <c r="C243" s="7"/>
      <c r="D243" s="8"/>
      <c r="E243" s="7"/>
      <c r="F243" s="15">
        <f t="shared" ref="F243:K243" si="73">F244+F247</f>
        <v>2282632.84</v>
      </c>
      <c r="G243" s="15">
        <f t="shared" si="73"/>
        <v>0</v>
      </c>
      <c r="H243" s="15">
        <f t="shared" si="73"/>
        <v>0</v>
      </c>
      <c r="I243" s="15">
        <f t="shared" si="73"/>
        <v>0</v>
      </c>
      <c r="J243" s="15">
        <f t="shared" si="73"/>
        <v>2282632.84</v>
      </c>
      <c r="K243" s="15">
        <f t="shared" si="73"/>
        <v>0</v>
      </c>
    </row>
    <row r="244" spans="1:11" ht="25.5" x14ac:dyDescent="0.25">
      <c r="A244" s="17" t="s">
        <v>25</v>
      </c>
      <c r="B244" s="8" t="s">
        <v>221</v>
      </c>
      <c r="C244" s="7">
        <v>200</v>
      </c>
      <c r="D244" s="8"/>
      <c r="E244" s="8"/>
      <c r="F244" s="15">
        <f>F245</f>
        <v>2263232.84</v>
      </c>
      <c r="G244" s="15">
        <f t="shared" ref="G244:K245" si="74">G245</f>
        <v>0</v>
      </c>
      <c r="H244" s="15">
        <f t="shared" si="74"/>
        <v>0</v>
      </c>
      <c r="I244" s="15">
        <f t="shared" si="74"/>
        <v>0</v>
      </c>
      <c r="J244" s="15">
        <f t="shared" si="74"/>
        <v>2263232.84</v>
      </c>
      <c r="K244" s="15">
        <f t="shared" si="74"/>
        <v>0</v>
      </c>
    </row>
    <row r="245" spans="1:11" x14ac:dyDescent="0.25">
      <c r="A245" s="17" t="s">
        <v>47</v>
      </c>
      <c r="B245" s="8" t="s">
        <v>221</v>
      </c>
      <c r="C245" s="7">
        <v>200</v>
      </c>
      <c r="D245" s="8" t="s">
        <v>48</v>
      </c>
      <c r="E245" s="8"/>
      <c r="F245" s="15">
        <f>F246</f>
        <v>2263232.84</v>
      </c>
      <c r="G245" s="15">
        <f t="shared" si="74"/>
        <v>0</v>
      </c>
      <c r="H245" s="15">
        <f t="shared" si="74"/>
        <v>0</v>
      </c>
      <c r="I245" s="15">
        <f t="shared" si="74"/>
        <v>0</v>
      </c>
      <c r="J245" s="15">
        <f t="shared" si="74"/>
        <v>2263232.84</v>
      </c>
      <c r="K245" s="15">
        <f t="shared" si="74"/>
        <v>0</v>
      </c>
    </row>
    <row r="246" spans="1:11" x14ac:dyDescent="0.25">
      <c r="A246" s="17" t="s">
        <v>49</v>
      </c>
      <c r="B246" s="8" t="s">
        <v>221</v>
      </c>
      <c r="C246" s="7">
        <v>200</v>
      </c>
      <c r="D246" s="8" t="s">
        <v>48</v>
      </c>
      <c r="E246" s="8" t="s">
        <v>50</v>
      </c>
      <c r="F246" s="15">
        <f>'[1]8. разд '!F177</f>
        <v>2263232.84</v>
      </c>
      <c r="G246" s="15">
        <f>'[1]8. разд '!G177</f>
        <v>0</v>
      </c>
      <c r="H246" s="15">
        <f>'[1]8. разд '!H177</f>
        <v>0</v>
      </c>
      <c r="I246" s="15">
        <f>'[1]8. разд '!I177</f>
        <v>0</v>
      </c>
      <c r="J246" s="15">
        <f>'[1]8. разд '!J177</f>
        <v>2263232.84</v>
      </c>
      <c r="K246" s="15">
        <f>'[1]8. разд '!K177</f>
        <v>0</v>
      </c>
    </row>
    <row r="247" spans="1:11" x14ac:dyDescent="0.25">
      <c r="A247" s="17" t="s">
        <v>52</v>
      </c>
      <c r="B247" s="8" t="s">
        <v>221</v>
      </c>
      <c r="C247" s="7">
        <v>800</v>
      </c>
      <c r="D247" s="8"/>
      <c r="E247" s="8"/>
      <c r="F247" s="15">
        <f>F248</f>
        <v>19400</v>
      </c>
      <c r="G247" s="15">
        <f t="shared" ref="G247:K248" si="75">G248</f>
        <v>0</v>
      </c>
      <c r="H247" s="15">
        <f t="shared" si="75"/>
        <v>0</v>
      </c>
      <c r="I247" s="15">
        <f t="shared" si="75"/>
        <v>0</v>
      </c>
      <c r="J247" s="15">
        <f t="shared" si="75"/>
        <v>19400</v>
      </c>
      <c r="K247" s="15">
        <f t="shared" si="75"/>
        <v>0</v>
      </c>
    </row>
    <row r="248" spans="1:11" x14ac:dyDescent="0.25">
      <c r="A248" s="17" t="s">
        <v>47</v>
      </c>
      <c r="B248" s="8" t="s">
        <v>221</v>
      </c>
      <c r="C248" s="7">
        <v>800</v>
      </c>
      <c r="D248" s="8" t="s">
        <v>48</v>
      </c>
      <c r="E248" s="8"/>
      <c r="F248" s="15">
        <f>F249</f>
        <v>19400</v>
      </c>
      <c r="G248" s="15">
        <f t="shared" si="75"/>
        <v>0</v>
      </c>
      <c r="H248" s="15">
        <f t="shared" si="75"/>
        <v>0</v>
      </c>
      <c r="I248" s="15">
        <f t="shared" si="75"/>
        <v>0</v>
      </c>
      <c r="J248" s="15">
        <f t="shared" si="75"/>
        <v>19400</v>
      </c>
      <c r="K248" s="15">
        <f t="shared" si="75"/>
        <v>0</v>
      </c>
    </row>
    <row r="249" spans="1:11" x14ac:dyDescent="0.25">
      <c r="A249" s="17" t="s">
        <v>49</v>
      </c>
      <c r="B249" s="8" t="s">
        <v>221</v>
      </c>
      <c r="C249" s="7">
        <v>800</v>
      </c>
      <c r="D249" s="8" t="s">
        <v>48</v>
      </c>
      <c r="E249" s="8" t="s">
        <v>50</v>
      </c>
      <c r="F249" s="15">
        <f>'[1]8. разд '!F178</f>
        <v>19400</v>
      </c>
      <c r="G249" s="15">
        <f>'[1]8. разд '!G178</f>
        <v>0</v>
      </c>
      <c r="H249" s="15">
        <f>'[1]8. разд '!H178</f>
        <v>0</v>
      </c>
      <c r="I249" s="15">
        <f>'[1]8. разд '!I178</f>
        <v>0</v>
      </c>
      <c r="J249" s="15">
        <f>'[1]8. разд '!J178</f>
        <v>19400</v>
      </c>
      <c r="K249" s="15">
        <f>'[1]8. разд '!K178</f>
        <v>0</v>
      </c>
    </row>
    <row r="250" spans="1:11" ht="25.5" x14ac:dyDescent="0.25">
      <c r="A250" s="17" t="s">
        <v>222</v>
      </c>
      <c r="B250" s="8" t="s">
        <v>223</v>
      </c>
      <c r="C250" s="7"/>
      <c r="D250" s="14"/>
      <c r="E250" s="14"/>
      <c r="F250" s="15" t="e">
        <f>F251</f>
        <v>#REF!</v>
      </c>
      <c r="G250" s="15" t="e">
        <f t="shared" ref="G250:K250" si="76">G251</f>
        <v>#REF!</v>
      </c>
      <c r="H250" s="15" t="e">
        <f t="shared" si="76"/>
        <v>#REF!</v>
      </c>
      <c r="I250" s="15" t="e">
        <f t="shared" si="76"/>
        <v>#REF!</v>
      </c>
      <c r="J250" s="15">
        <f t="shared" si="76"/>
        <v>174000</v>
      </c>
      <c r="K250" s="15">
        <f t="shared" si="76"/>
        <v>0</v>
      </c>
    </row>
    <row r="251" spans="1:11" ht="25.5" x14ac:dyDescent="0.25">
      <c r="A251" s="17" t="s">
        <v>224</v>
      </c>
      <c r="B251" s="8" t="s">
        <v>225</v>
      </c>
      <c r="C251" s="7"/>
      <c r="D251" s="14"/>
      <c r="E251" s="14"/>
      <c r="F251" s="15" t="e">
        <f>#REF!+F252</f>
        <v>#REF!</v>
      </c>
      <c r="G251" s="15" t="e">
        <f>#REF!+G252</f>
        <v>#REF!</v>
      </c>
      <c r="H251" s="15" t="e">
        <f>#REF!+H252</f>
        <v>#REF!</v>
      </c>
      <c r="I251" s="15" t="e">
        <f>#REF!+I252</f>
        <v>#REF!</v>
      </c>
      <c r="J251" s="15">
        <f>J252</f>
        <v>174000</v>
      </c>
      <c r="K251" s="15">
        <f>K252</f>
        <v>0</v>
      </c>
    </row>
    <row r="252" spans="1:11" ht="38.25" x14ac:dyDescent="0.25">
      <c r="A252" s="24" t="s">
        <v>226</v>
      </c>
      <c r="B252" s="8" t="s">
        <v>227</v>
      </c>
      <c r="C252" s="7"/>
      <c r="D252" s="8"/>
      <c r="E252" s="8"/>
      <c r="F252" s="15">
        <f>F253</f>
        <v>174000</v>
      </c>
      <c r="G252" s="15">
        <f t="shared" ref="G252:K254" si="77">G253</f>
        <v>0</v>
      </c>
      <c r="H252" s="15">
        <f t="shared" si="77"/>
        <v>0</v>
      </c>
      <c r="I252" s="15">
        <f t="shared" si="77"/>
        <v>0</v>
      </c>
      <c r="J252" s="15">
        <f t="shared" si="77"/>
        <v>174000</v>
      </c>
      <c r="K252" s="15">
        <f t="shared" si="77"/>
        <v>0</v>
      </c>
    </row>
    <row r="253" spans="1:11" ht="35.25" customHeight="1" x14ac:dyDescent="0.25">
      <c r="A253" s="17" t="s">
        <v>51</v>
      </c>
      <c r="B253" s="8" t="s">
        <v>227</v>
      </c>
      <c r="C253" s="7">
        <v>600</v>
      </c>
      <c r="D253" s="8"/>
      <c r="E253" s="8"/>
      <c r="F253" s="15">
        <f>F254</f>
        <v>174000</v>
      </c>
      <c r="G253" s="15">
        <f t="shared" si="77"/>
        <v>0</v>
      </c>
      <c r="H253" s="15">
        <f t="shared" si="77"/>
        <v>0</v>
      </c>
      <c r="I253" s="15">
        <f t="shared" si="77"/>
        <v>0</v>
      </c>
      <c r="J253" s="15">
        <f t="shared" si="77"/>
        <v>174000</v>
      </c>
      <c r="K253" s="15">
        <f t="shared" si="77"/>
        <v>0</v>
      </c>
    </row>
    <row r="254" spans="1:11" x14ac:dyDescent="0.25">
      <c r="A254" s="17" t="s">
        <v>47</v>
      </c>
      <c r="B254" s="8" t="s">
        <v>227</v>
      </c>
      <c r="C254" s="7">
        <v>600</v>
      </c>
      <c r="D254" s="8" t="s">
        <v>48</v>
      </c>
      <c r="E254" s="8"/>
      <c r="F254" s="15">
        <f>F255</f>
        <v>174000</v>
      </c>
      <c r="G254" s="15">
        <f t="shared" si="77"/>
        <v>0</v>
      </c>
      <c r="H254" s="15">
        <f t="shared" si="77"/>
        <v>0</v>
      </c>
      <c r="I254" s="15">
        <f t="shared" si="77"/>
        <v>0</v>
      </c>
      <c r="J254" s="15">
        <f t="shared" si="77"/>
        <v>174000</v>
      </c>
      <c r="K254" s="15">
        <f t="shared" si="77"/>
        <v>0</v>
      </c>
    </row>
    <row r="255" spans="1:11" x14ac:dyDescent="0.25">
      <c r="A255" s="17" t="s">
        <v>49</v>
      </c>
      <c r="B255" s="8" t="s">
        <v>227</v>
      </c>
      <c r="C255" s="7">
        <v>600</v>
      </c>
      <c r="D255" s="8" t="s">
        <v>48</v>
      </c>
      <c r="E255" s="8" t="s">
        <v>50</v>
      </c>
      <c r="F255" s="15">
        <f>'[1]8. разд '!F184</f>
        <v>174000</v>
      </c>
      <c r="G255" s="15">
        <f>'[1]8. разд '!G184</f>
        <v>0</v>
      </c>
      <c r="H255" s="15">
        <f>'[1]8. разд '!H184</f>
        <v>0</v>
      </c>
      <c r="I255" s="15">
        <f>'[1]8. разд '!I184</f>
        <v>0</v>
      </c>
      <c r="J255" s="15">
        <f>'[1]8. разд '!J184</f>
        <v>174000</v>
      </c>
      <c r="K255" s="15">
        <f>'[1]8. разд '!K184</f>
        <v>0</v>
      </c>
    </row>
    <row r="256" spans="1:11" s="16" customFormat="1" ht="38.25" x14ac:dyDescent="0.25">
      <c r="A256" s="17" t="s">
        <v>228</v>
      </c>
      <c r="B256" s="8" t="s">
        <v>229</v>
      </c>
      <c r="C256" s="8"/>
      <c r="D256" s="14"/>
      <c r="E256" s="14"/>
      <c r="F256" s="15" t="e">
        <f t="shared" ref="F256:K256" si="78">F257+F290+F309+F324+F335+F362+F452</f>
        <v>#REF!</v>
      </c>
      <c r="G256" s="15" t="e">
        <f t="shared" si="78"/>
        <v>#REF!</v>
      </c>
      <c r="H256" s="15" t="e">
        <f t="shared" si="78"/>
        <v>#REF!</v>
      </c>
      <c r="I256" s="15" t="e">
        <f t="shared" si="78"/>
        <v>#REF!</v>
      </c>
      <c r="J256" s="15">
        <f t="shared" si="78"/>
        <v>347398437.88999999</v>
      </c>
      <c r="K256" s="15">
        <f t="shared" si="78"/>
        <v>74460672.109999999</v>
      </c>
    </row>
    <row r="257" spans="1:11" ht="25.5" x14ac:dyDescent="0.25">
      <c r="A257" s="17" t="s">
        <v>230</v>
      </c>
      <c r="B257" s="8" t="s">
        <v>231</v>
      </c>
      <c r="C257" s="8"/>
      <c r="D257" s="14"/>
      <c r="E257" s="14"/>
      <c r="F257" s="15" t="e">
        <f>#REF!+F258</f>
        <v>#REF!</v>
      </c>
      <c r="G257" s="15" t="e">
        <f>#REF!+G258</f>
        <v>#REF!</v>
      </c>
      <c r="H257" s="15" t="e">
        <f>#REF!+H258</f>
        <v>#REF!</v>
      </c>
      <c r="I257" s="15" t="e">
        <f>#REF!+I258</f>
        <v>#REF!</v>
      </c>
      <c r="J257" s="15">
        <f>J258</f>
        <v>183046302.24000001</v>
      </c>
      <c r="K257" s="15">
        <f>K258</f>
        <v>51867744.060000002</v>
      </c>
    </row>
    <row r="258" spans="1:11" ht="38.25" x14ac:dyDescent="0.25">
      <c r="A258" s="17" t="s">
        <v>236</v>
      </c>
      <c r="B258" s="8" t="s">
        <v>237</v>
      </c>
      <c r="C258" s="8"/>
      <c r="D258" s="14"/>
      <c r="E258" s="14"/>
      <c r="F258" s="15" t="e">
        <f>F267+F271+#REF!+F263+F286+#REF!+F275+F259+F282</f>
        <v>#REF!</v>
      </c>
      <c r="G258" s="15" t="e">
        <f>G267+G271+#REF!+G263+G286+#REF!+G275+G259+G282</f>
        <v>#REF!</v>
      </c>
      <c r="H258" s="15" t="e">
        <f>H267+H271+#REF!+H263+H286+#REF!+H275+H259+H282</f>
        <v>#REF!</v>
      </c>
      <c r="I258" s="15" t="e">
        <f>I267+I271+#REF!+I263+I286+#REF!+I275+I259+I282</f>
        <v>#REF!</v>
      </c>
      <c r="J258" s="15">
        <f>J267+J271+J263+J286+J275+J259+J282</f>
        <v>183046302.24000001</v>
      </c>
      <c r="K258" s="15">
        <f>K267+K271+K263+K286+K275+K259+K282</f>
        <v>51867744.060000002</v>
      </c>
    </row>
    <row r="259" spans="1:11" ht="51" x14ac:dyDescent="0.25">
      <c r="A259" s="26" t="s">
        <v>238</v>
      </c>
      <c r="B259" s="8" t="s">
        <v>239</v>
      </c>
      <c r="C259" s="8"/>
      <c r="D259" s="8"/>
      <c r="E259" s="8"/>
      <c r="F259" s="15">
        <f>F260</f>
        <v>0</v>
      </c>
      <c r="G259" s="15">
        <f t="shared" ref="G259:K261" si="79">G260</f>
        <v>0</v>
      </c>
      <c r="H259" s="15">
        <f t="shared" si="79"/>
        <v>35939103.560000002</v>
      </c>
      <c r="I259" s="15">
        <f t="shared" si="79"/>
        <v>35939103.560000002</v>
      </c>
      <c r="J259" s="15">
        <f t="shared" si="79"/>
        <v>35939103.560000002</v>
      </c>
      <c r="K259" s="15">
        <f t="shared" si="79"/>
        <v>35939103.560000002</v>
      </c>
    </row>
    <row r="260" spans="1:11" ht="25.5" x14ac:dyDescent="0.25">
      <c r="A260" s="17" t="s">
        <v>25</v>
      </c>
      <c r="B260" s="8" t="s">
        <v>239</v>
      </c>
      <c r="C260" s="8" t="s">
        <v>68</v>
      </c>
      <c r="D260" s="14"/>
      <c r="E260" s="14"/>
      <c r="F260" s="15">
        <f>F261</f>
        <v>0</v>
      </c>
      <c r="G260" s="15">
        <f t="shared" si="79"/>
        <v>0</v>
      </c>
      <c r="H260" s="15">
        <f t="shared" si="79"/>
        <v>35939103.560000002</v>
      </c>
      <c r="I260" s="15">
        <f t="shared" si="79"/>
        <v>35939103.560000002</v>
      </c>
      <c r="J260" s="15">
        <f t="shared" si="79"/>
        <v>35939103.560000002</v>
      </c>
      <c r="K260" s="15">
        <f t="shared" si="79"/>
        <v>35939103.560000002</v>
      </c>
    </row>
    <row r="261" spans="1:11" x14ac:dyDescent="0.25">
      <c r="A261" s="17" t="s">
        <v>99</v>
      </c>
      <c r="B261" s="8" t="s">
        <v>239</v>
      </c>
      <c r="C261" s="8" t="s">
        <v>68</v>
      </c>
      <c r="D261" s="8" t="s">
        <v>100</v>
      </c>
      <c r="E261" s="8"/>
      <c r="F261" s="15">
        <f>F262</f>
        <v>0</v>
      </c>
      <c r="G261" s="15">
        <f t="shared" si="79"/>
        <v>0</v>
      </c>
      <c r="H261" s="15">
        <f t="shared" si="79"/>
        <v>35939103.560000002</v>
      </c>
      <c r="I261" s="15">
        <f t="shared" si="79"/>
        <v>35939103.560000002</v>
      </c>
      <c r="J261" s="15">
        <f t="shared" si="79"/>
        <v>35939103.560000002</v>
      </c>
      <c r="K261" s="15">
        <f t="shared" si="79"/>
        <v>35939103.560000002</v>
      </c>
    </row>
    <row r="262" spans="1:11" x14ac:dyDescent="0.25">
      <c r="A262" s="17" t="s">
        <v>232</v>
      </c>
      <c r="B262" s="8" t="s">
        <v>239</v>
      </c>
      <c r="C262" s="8" t="s">
        <v>68</v>
      </c>
      <c r="D262" s="8" t="s">
        <v>100</v>
      </c>
      <c r="E262" s="8" t="s">
        <v>233</v>
      </c>
      <c r="F262" s="15">
        <f>'[1]8. разд '!F325</f>
        <v>0</v>
      </c>
      <c r="G262" s="15">
        <f>'[1]8. разд '!G325</f>
        <v>0</v>
      </c>
      <c r="H262" s="15">
        <f>'[1]8. разд '!H325</f>
        <v>35939103.560000002</v>
      </c>
      <c r="I262" s="15">
        <f>'[1]8. разд '!I325</f>
        <v>35939103.560000002</v>
      </c>
      <c r="J262" s="15">
        <f>'[1]8. разд '!J325</f>
        <v>35939103.560000002</v>
      </c>
      <c r="K262" s="15">
        <f>'[1]8. разд '!K325</f>
        <v>35939103.560000002</v>
      </c>
    </row>
    <row r="263" spans="1:11" ht="76.5" x14ac:dyDescent="0.25">
      <c r="A263" s="26" t="s">
        <v>240</v>
      </c>
      <c r="B263" s="8" t="s">
        <v>241</v>
      </c>
      <c r="C263" s="8"/>
      <c r="D263" s="8"/>
      <c r="E263" s="8"/>
      <c r="F263" s="15">
        <f>F264</f>
        <v>15928640.5</v>
      </c>
      <c r="G263" s="15">
        <f t="shared" ref="G263:K265" si="80">G264</f>
        <v>15928640.5</v>
      </c>
      <c r="H263" s="15">
        <f t="shared" si="80"/>
        <v>0</v>
      </c>
      <c r="I263" s="15">
        <f t="shared" si="80"/>
        <v>0</v>
      </c>
      <c r="J263" s="15">
        <f t="shared" si="80"/>
        <v>15928640.5</v>
      </c>
      <c r="K263" s="15">
        <f t="shared" si="80"/>
        <v>15928640.5</v>
      </c>
    </row>
    <row r="264" spans="1:11" ht="25.5" x14ac:dyDescent="0.25">
      <c r="A264" s="17" t="s">
        <v>25</v>
      </c>
      <c r="B264" s="8" t="s">
        <v>241</v>
      </c>
      <c r="C264" s="8" t="s">
        <v>68</v>
      </c>
      <c r="D264" s="14"/>
      <c r="E264" s="14"/>
      <c r="F264" s="15">
        <f>F265</f>
        <v>15928640.5</v>
      </c>
      <c r="G264" s="15">
        <f t="shared" si="80"/>
        <v>15928640.5</v>
      </c>
      <c r="H264" s="15">
        <f t="shared" si="80"/>
        <v>0</v>
      </c>
      <c r="I264" s="15">
        <f t="shared" si="80"/>
        <v>0</v>
      </c>
      <c r="J264" s="15">
        <f t="shared" si="80"/>
        <v>15928640.5</v>
      </c>
      <c r="K264" s="15">
        <f t="shared" si="80"/>
        <v>15928640.5</v>
      </c>
    </row>
    <row r="265" spans="1:11" x14ac:dyDescent="0.25">
      <c r="A265" s="17" t="s">
        <v>99</v>
      </c>
      <c r="B265" s="8" t="s">
        <v>241</v>
      </c>
      <c r="C265" s="8" t="s">
        <v>68</v>
      </c>
      <c r="D265" s="8" t="s">
        <v>100</v>
      </c>
      <c r="E265" s="8"/>
      <c r="F265" s="15">
        <f>F266</f>
        <v>15928640.5</v>
      </c>
      <c r="G265" s="15">
        <f t="shared" si="80"/>
        <v>15928640.5</v>
      </c>
      <c r="H265" s="15">
        <f t="shared" si="80"/>
        <v>0</v>
      </c>
      <c r="I265" s="15">
        <f t="shared" si="80"/>
        <v>0</v>
      </c>
      <c r="J265" s="15">
        <f t="shared" si="80"/>
        <v>15928640.5</v>
      </c>
      <c r="K265" s="15">
        <f t="shared" si="80"/>
        <v>15928640.5</v>
      </c>
    </row>
    <row r="266" spans="1:11" x14ac:dyDescent="0.25">
      <c r="A266" s="17" t="s">
        <v>232</v>
      </c>
      <c r="B266" s="8" t="s">
        <v>241</v>
      </c>
      <c r="C266" s="8" t="s">
        <v>68</v>
      </c>
      <c r="D266" s="8" t="s">
        <v>100</v>
      </c>
      <c r="E266" s="8" t="s">
        <v>233</v>
      </c>
      <c r="F266" s="15">
        <f>'[1]8. разд '!F327</f>
        <v>15928640.5</v>
      </c>
      <c r="G266" s="15">
        <f>'[1]8. разд '!G327</f>
        <v>15928640.5</v>
      </c>
      <c r="H266" s="15">
        <f>'[1]8. разд '!H327</f>
        <v>0</v>
      </c>
      <c r="I266" s="15">
        <f>'[1]8. разд '!I327</f>
        <v>0</v>
      </c>
      <c r="J266" s="15">
        <f>'[1]8. разд '!J327</f>
        <v>15928640.5</v>
      </c>
      <c r="K266" s="15">
        <f>'[1]8. разд '!K327</f>
        <v>15928640.5</v>
      </c>
    </row>
    <row r="267" spans="1:11" ht="38.25" x14ac:dyDescent="0.25">
      <c r="A267" s="17" t="s">
        <v>242</v>
      </c>
      <c r="B267" s="8" t="s">
        <v>243</v>
      </c>
      <c r="C267" s="8"/>
      <c r="D267" s="14"/>
      <c r="E267" s="14"/>
      <c r="F267" s="15">
        <f>F268</f>
        <v>105075000</v>
      </c>
      <c r="G267" s="15">
        <f t="shared" ref="G267:K269" si="81">G268</f>
        <v>0</v>
      </c>
      <c r="H267" s="15">
        <f t="shared" si="81"/>
        <v>-5183000</v>
      </c>
      <c r="I267" s="15">
        <f t="shared" si="81"/>
        <v>0</v>
      </c>
      <c r="J267" s="15">
        <f t="shared" si="81"/>
        <v>99892000</v>
      </c>
      <c r="K267" s="15">
        <f t="shared" si="81"/>
        <v>0</v>
      </c>
    </row>
    <row r="268" spans="1:11" ht="25.5" x14ac:dyDescent="0.25">
      <c r="A268" s="17" t="s">
        <v>25</v>
      </c>
      <c r="B268" s="8" t="s">
        <v>243</v>
      </c>
      <c r="C268" s="8" t="s">
        <v>68</v>
      </c>
      <c r="D268" s="14"/>
      <c r="E268" s="14"/>
      <c r="F268" s="15">
        <f>F269</f>
        <v>105075000</v>
      </c>
      <c r="G268" s="15">
        <f t="shared" si="81"/>
        <v>0</v>
      </c>
      <c r="H268" s="15">
        <f t="shared" si="81"/>
        <v>-5183000</v>
      </c>
      <c r="I268" s="15">
        <f t="shared" si="81"/>
        <v>0</v>
      </c>
      <c r="J268" s="15">
        <f t="shared" si="81"/>
        <v>99892000</v>
      </c>
      <c r="K268" s="15">
        <f t="shared" si="81"/>
        <v>0</v>
      </c>
    </row>
    <row r="269" spans="1:11" x14ac:dyDescent="0.25">
      <c r="A269" s="17" t="s">
        <v>99</v>
      </c>
      <c r="B269" s="8" t="s">
        <v>243</v>
      </c>
      <c r="C269" s="8" t="s">
        <v>68</v>
      </c>
      <c r="D269" s="8" t="s">
        <v>100</v>
      </c>
      <c r="E269" s="8"/>
      <c r="F269" s="15">
        <f>F270</f>
        <v>105075000</v>
      </c>
      <c r="G269" s="15">
        <f t="shared" si="81"/>
        <v>0</v>
      </c>
      <c r="H269" s="15">
        <f t="shared" si="81"/>
        <v>-5183000</v>
      </c>
      <c r="I269" s="15">
        <f t="shared" si="81"/>
        <v>0</v>
      </c>
      <c r="J269" s="15">
        <f t="shared" si="81"/>
        <v>99892000</v>
      </c>
      <c r="K269" s="15">
        <f t="shared" si="81"/>
        <v>0</v>
      </c>
    </row>
    <row r="270" spans="1:11" x14ac:dyDescent="0.25">
      <c r="A270" s="17" t="s">
        <v>232</v>
      </c>
      <c r="B270" s="8" t="s">
        <v>243</v>
      </c>
      <c r="C270" s="8" t="s">
        <v>68</v>
      </c>
      <c r="D270" s="8" t="s">
        <v>100</v>
      </c>
      <c r="E270" s="8" t="s">
        <v>233</v>
      </c>
      <c r="F270" s="15">
        <f>'[1]8. разд '!F331</f>
        <v>105075000</v>
      </c>
      <c r="G270" s="15">
        <f>'[1]8. разд '!G331</f>
        <v>0</v>
      </c>
      <c r="H270" s="15">
        <f>'[1]8. разд '!H331</f>
        <v>-5183000</v>
      </c>
      <c r="I270" s="15">
        <f>'[1]8. разд '!I331</f>
        <v>0</v>
      </c>
      <c r="J270" s="15">
        <f>'[1]8. разд '!J331</f>
        <v>99892000</v>
      </c>
      <c r="K270" s="15">
        <f>'[1]8. разд '!K331</f>
        <v>0</v>
      </c>
    </row>
    <row r="271" spans="1:11" ht="51" x14ac:dyDescent="0.25">
      <c r="A271" s="17" t="s">
        <v>244</v>
      </c>
      <c r="B271" s="8" t="s">
        <v>245</v>
      </c>
      <c r="C271" s="8"/>
      <c r="D271" s="14"/>
      <c r="E271" s="14"/>
      <c r="F271" s="15">
        <f>F272</f>
        <v>20962455.199999999</v>
      </c>
      <c r="G271" s="15">
        <f t="shared" ref="G271:K273" si="82">G272</f>
        <v>0</v>
      </c>
      <c r="H271" s="15">
        <f t="shared" si="82"/>
        <v>-9976112.7400000002</v>
      </c>
      <c r="I271" s="15">
        <f t="shared" si="82"/>
        <v>0</v>
      </c>
      <c r="J271" s="15">
        <f t="shared" si="82"/>
        <v>10986342.459999999</v>
      </c>
      <c r="K271" s="15">
        <f t="shared" si="82"/>
        <v>0</v>
      </c>
    </row>
    <row r="272" spans="1:11" ht="25.5" x14ac:dyDescent="0.25">
      <c r="A272" s="17" t="s">
        <v>25</v>
      </c>
      <c r="B272" s="8" t="s">
        <v>245</v>
      </c>
      <c r="C272" s="8" t="s">
        <v>68</v>
      </c>
      <c r="D272" s="14"/>
      <c r="E272" s="14"/>
      <c r="F272" s="15">
        <f>F273</f>
        <v>20962455.199999999</v>
      </c>
      <c r="G272" s="15">
        <f t="shared" si="82"/>
        <v>0</v>
      </c>
      <c r="H272" s="15">
        <f t="shared" si="82"/>
        <v>-9976112.7400000002</v>
      </c>
      <c r="I272" s="15">
        <f t="shared" si="82"/>
        <v>0</v>
      </c>
      <c r="J272" s="15">
        <f t="shared" si="82"/>
        <v>10986342.459999999</v>
      </c>
      <c r="K272" s="15">
        <f t="shared" si="82"/>
        <v>0</v>
      </c>
    </row>
    <row r="273" spans="1:11" x14ac:dyDescent="0.25">
      <c r="A273" s="17" t="s">
        <v>99</v>
      </c>
      <c r="B273" s="8" t="s">
        <v>245</v>
      </c>
      <c r="C273" s="8" t="s">
        <v>68</v>
      </c>
      <c r="D273" s="8" t="s">
        <v>100</v>
      </c>
      <c r="E273" s="8"/>
      <c r="F273" s="15">
        <f>F274</f>
        <v>20962455.199999999</v>
      </c>
      <c r="G273" s="15">
        <f t="shared" si="82"/>
        <v>0</v>
      </c>
      <c r="H273" s="15">
        <f t="shared" si="82"/>
        <v>-9976112.7400000002</v>
      </c>
      <c r="I273" s="15">
        <f t="shared" si="82"/>
        <v>0</v>
      </c>
      <c r="J273" s="15">
        <f t="shared" si="82"/>
        <v>10986342.459999999</v>
      </c>
      <c r="K273" s="15">
        <f t="shared" si="82"/>
        <v>0</v>
      </c>
    </row>
    <row r="274" spans="1:11" x14ac:dyDescent="0.25">
      <c r="A274" s="17" t="s">
        <v>232</v>
      </c>
      <c r="B274" s="8" t="s">
        <v>245</v>
      </c>
      <c r="C274" s="8" t="s">
        <v>68</v>
      </c>
      <c r="D274" s="8" t="s">
        <v>100</v>
      </c>
      <c r="E274" s="8" t="s">
        <v>233</v>
      </c>
      <c r="F274" s="15">
        <f>'[1]8. разд '!F333</f>
        <v>20962455.199999999</v>
      </c>
      <c r="G274" s="15">
        <f>'[1]8. разд '!G333</f>
        <v>0</v>
      </c>
      <c r="H274" s="15">
        <f>'[1]8. разд '!H333</f>
        <v>-9976112.7400000002</v>
      </c>
      <c r="I274" s="15">
        <f>'[1]8. разд '!I333</f>
        <v>0</v>
      </c>
      <c r="J274" s="15">
        <f>'[1]8. разд '!J333</f>
        <v>10986342.459999999</v>
      </c>
      <c r="K274" s="15">
        <f>'[1]8. разд '!K333</f>
        <v>0</v>
      </c>
    </row>
    <row r="275" spans="1:11" ht="63.75" x14ac:dyDescent="0.25">
      <c r="A275" s="24" t="s">
        <v>246</v>
      </c>
      <c r="B275" s="8" t="s">
        <v>247</v>
      </c>
      <c r="C275" s="8"/>
      <c r="D275" s="8"/>
      <c r="E275" s="8"/>
      <c r="F275" s="15">
        <f t="shared" ref="F275:K275" si="83">F279+F276</f>
        <v>9461753.4800000004</v>
      </c>
      <c r="G275" s="15">
        <f t="shared" si="83"/>
        <v>0</v>
      </c>
      <c r="H275" s="15">
        <f t="shared" si="83"/>
        <v>24000</v>
      </c>
      <c r="I275" s="15">
        <f t="shared" si="83"/>
        <v>0</v>
      </c>
      <c r="J275" s="15">
        <f t="shared" si="83"/>
        <v>9485753.4800000004</v>
      </c>
      <c r="K275" s="15">
        <f t="shared" si="83"/>
        <v>0</v>
      </c>
    </row>
    <row r="276" spans="1:11" ht="25.5" x14ac:dyDescent="0.25">
      <c r="A276" s="17" t="s">
        <v>25</v>
      </c>
      <c r="B276" s="8" t="s">
        <v>247</v>
      </c>
      <c r="C276" s="8" t="s">
        <v>68</v>
      </c>
      <c r="D276" s="8"/>
      <c r="E276" s="8"/>
      <c r="F276" s="15">
        <f>F277</f>
        <v>0</v>
      </c>
      <c r="G276" s="15">
        <f t="shared" ref="G276:K277" si="84">G277</f>
        <v>0</v>
      </c>
      <c r="H276" s="15">
        <f t="shared" si="84"/>
        <v>24000</v>
      </c>
      <c r="I276" s="15">
        <f t="shared" si="84"/>
        <v>0</v>
      </c>
      <c r="J276" s="15">
        <f t="shared" si="84"/>
        <v>24000</v>
      </c>
      <c r="K276" s="15">
        <f t="shared" si="84"/>
        <v>0</v>
      </c>
    </row>
    <row r="277" spans="1:11" x14ac:dyDescent="0.25">
      <c r="A277" s="17" t="s">
        <v>99</v>
      </c>
      <c r="B277" s="8" t="s">
        <v>247</v>
      </c>
      <c r="C277" s="8" t="s">
        <v>68</v>
      </c>
      <c r="D277" s="8" t="s">
        <v>100</v>
      </c>
      <c r="E277" s="8"/>
      <c r="F277" s="15">
        <f>F278</f>
        <v>0</v>
      </c>
      <c r="G277" s="15">
        <f t="shared" si="84"/>
        <v>0</v>
      </c>
      <c r="H277" s="15">
        <f t="shared" si="84"/>
        <v>24000</v>
      </c>
      <c r="I277" s="15">
        <f t="shared" si="84"/>
        <v>0</v>
      </c>
      <c r="J277" s="15">
        <f t="shared" si="84"/>
        <v>24000</v>
      </c>
      <c r="K277" s="15">
        <f t="shared" si="84"/>
        <v>0</v>
      </c>
    </row>
    <row r="278" spans="1:11" x14ac:dyDescent="0.25">
      <c r="A278" s="17" t="s">
        <v>232</v>
      </c>
      <c r="B278" s="8" t="s">
        <v>247</v>
      </c>
      <c r="C278" s="8" t="s">
        <v>68</v>
      </c>
      <c r="D278" s="8" t="s">
        <v>100</v>
      </c>
      <c r="E278" s="8" t="s">
        <v>233</v>
      </c>
      <c r="F278" s="15">
        <f>'[1]8. разд '!F335</f>
        <v>0</v>
      </c>
      <c r="G278" s="15">
        <f>'[1]8. разд '!G335</f>
        <v>0</v>
      </c>
      <c r="H278" s="15">
        <f>'[1]8. разд '!H335</f>
        <v>24000</v>
      </c>
      <c r="I278" s="15">
        <f>'[1]8. разд '!I335</f>
        <v>0</v>
      </c>
      <c r="J278" s="15">
        <f>'[1]8. разд '!J335</f>
        <v>24000</v>
      </c>
      <c r="K278" s="15">
        <f>'[1]8. разд '!K335</f>
        <v>0</v>
      </c>
    </row>
    <row r="279" spans="1:11" ht="38.25" x14ac:dyDescent="0.25">
      <c r="A279" s="17" t="s">
        <v>234</v>
      </c>
      <c r="B279" s="8" t="s">
        <v>247</v>
      </c>
      <c r="C279" s="8" t="s">
        <v>235</v>
      </c>
      <c r="D279" s="8"/>
      <c r="E279" s="8"/>
      <c r="F279" s="15">
        <f>F280</f>
        <v>9461753.4800000004</v>
      </c>
      <c r="G279" s="15">
        <f t="shared" ref="G279:K280" si="85">G280</f>
        <v>0</v>
      </c>
      <c r="H279" s="15">
        <f t="shared" si="85"/>
        <v>0</v>
      </c>
      <c r="I279" s="15">
        <f t="shared" si="85"/>
        <v>0</v>
      </c>
      <c r="J279" s="15">
        <f t="shared" si="85"/>
        <v>9461753.4800000004</v>
      </c>
      <c r="K279" s="15">
        <f t="shared" si="85"/>
        <v>0</v>
      </c>
    </row>
    <row r="280" spans="1:11" x14ac:dyDescent="0.25">
      <c r="A280" s="17" t="s">
        <v>99</v>
      </c>
      <c r="B280" s="8" t="s">
        <v>247</v>
      </c>
      <c r="C280" s="8" t="s">
        <v>235</v>
      </c>
      <c r="D280" s="8" t="s">
        <v>100</v>
      </c>
      <c r="E280" s="8"/>
      <c r="F280" s="15">
        <f>F281</f>
        <v>9461753.4800000004</v>
      </c>
      <c r="G280" s="15">
        <f t="shared" si="85"/>
        <v>0</v>
      </c>
      <c r="H280" s="15">
        <f t="shared" si="85"/>
        <v>0</v>
      </c>
      <c r="I280" s="15">
        <f t="shared" si="85"/>
        <v>0</v>
      </c>
      <c r="J280" s="15">
        <f t="shared" si="85"/>
        <v>9461753.4800000004</v>
      </c>
      <c r="K280" s="15">
        <f t="shared" si="85"/>
        <v>0</v>
      </c>
    </row>
    <row r="281" spans="1:11" x14ac:dyDescent="0.25">
      <c r="A281" s="17" t="s">
        <v>232</v>
      </c>
      <c r="B281" s="8" t="s">
        <v>247</v>
      </c>
      <c r="C281" s="8" t="s">
        <v>235</v>
      </c>
      <c r="D281" s="8" t="s">
        <v>100</v>
      </c>
      <c r="E281" s="8" t="s">
        <v>233</v>
      </c>
      <c r="F281" s="15">
        <f>'[1]8. разд '!F336</f>
        <v>9461753.4800000004</v>
      </c>
      <c r="G281" s="15">
        <f>'[1]8. разд '!G336</f>
        <v>0</v>
      </c>
      <c r="H281" s="15">
        <f>'[1]8. разд '!H336</f>
        <v>0</v>
      </c>
      <c r="I281" s="15">
        <f>'[1]8. разд '!I336</f>
        <v>0</v>
      </c>
      <c r="J281" s="15">
        <f>'[1]8. разд '!J336</f>
        <v>9461753.4800000004</v>
      </c>
      <c r="K281" s="15">
        <f>'[1]8. разд '!K336</f>
        <v>0</v>
      </c>
    </row>
    <row r="282" spans="1:11" ht="63.75" x14ac:dyDescent="0.25">
      <c r="A282" s="26" t="s">
        <v>248</v>
      </c>
      <c r="B282" s="8" t="s">
        <v>249</v>
      </c>
      <c r="C282" s="8"/>
      <c r="D282" s="8"/>
      <c r="E282" s="8"/>
      <c r="F282" s="15">
        <f>F283</f>
        <v>0</v>
      </c>
      <c r="G282" s="15">
        <f t="shared" ref="G282:K284" si="86">G283</f>
        <v>0</v>
      </c>
      <c r="H282" s="15">
        <f t="shared" si="86"/>
        <v>9976112.7400000002</v>
      </c>
      <c r="I282" s="15">
        <f t="shared" si="86"/>
        <v>0</v>
      </c>
      <c r="J282" s="15">
        <f t="shared" si="86"/>
        <v>9976112.7400000002</v>
      </c>
      <c r="K282" s="15">
        <f t="shared" si="86"/>
        <v>0</v>
      </c>
    </row>
    <row r="283" spans="1:11" ht="25.5" x14ac:dyDescent="0.25">
      <c r="A283" s="17" t="s">
        <v>25</v>
      </c>
      <c r="B283" s="8" t="s">
        <v>249</v>
      </c>
      <c r="C283" s="8" t="s">
        <v>68</v>
      </c>
      <c r="D283" s="8"/>
      <c r="E283" s="8"/>
      <c r="F283" s="15">
        <f>F284</f>
        <v>0</v>
      </c>
      <c r="G283" s="15">
        <f t="shared" si="86"/>
        <v>0</v>
      </c>
      <c r="H283" s="15">
        <f t="shared" si="86"/>
        <v>9976112.7400000002</v>
      </c>
      <c r="I283" s="15">
        <f t="shared" si="86"/>
        <v>0</v>
      </c>
      <c r="J283" s="15">
        <f t="shared" si="86"/>
        <v>9976112.7400000002</v>
      </c>
      <c r="K283" s="15">
        <f t="shared" si="86"/>
        <v>0</v>
      </c>
    </row>
    <row r="284" spans="1:11" x14ac:dyDescent="0.25">
      <c r="A284" s="17" t="s">
        <v>99</v>
      </c>
      <c r="B284" s="8" t="s">
        <v>249</v>
      </c>
      <c r="C284" s="8" t="s">
        <v>68</v>
      </c>
      <c r="D284" s="8" t="s">
        <v>100</v>
      </c>
      <c r="E284" s="8"/>
      <c r="F284" s="15">
        <f>F285</f>
        <v>0</v>
      </c>
      <c r="G284" s="15">
        <f t="shared" si="86"/>
        <v>0</v>
      </c>
      <c r="H284" s="15">
        <f t="shared" si="86"/>
        <v>9976112.7400000002</v>
      </c>
      <c r="I284" s="15">
        <f t="shared" si="86"/>
        <v>0</v>
      </c>
      <c r="J284" s="15">
        <f t="shared" si="86"/>
        <v>9976112.7400000002</v>
      </c>
      <c r="K284" s="15">
        <f t="shared" si="86"/>
        <v>0</v>
      </c>
    </row>
    <row r="285" spans="1:11" x14ac:dyDescent="0.25">
      <c r="A285" s="17" t="s">
        <v>232</v>
      </c>
      <c r="B285" s="8" t="s">
        <v>249</v>
      </c>
      <c r="C285" s="8" t="s">
        <v>68</v>
      </c>
      <c r="D285" s="8" t="s">
        <v>100</v>
      </c>
      <c r="E285" s="8" t="s">
        <v>233</v>
      </c>
      <c r="F285" s="15">
        <f>'[1]8. разд '!F340</f>
        <v>0</v>
      </c>
      <c r="G285" s="15">
        <f>'[1]8. разд '!G340</f>
        <v>0</v>
      </c>
      <c r="H285" s="15">
        <f>'[1]8. разд '!H340</f>
        <v>9976112.7400000002</v>
      </c>
      <c r="I285" s="15">
        <f>'[1]8. разд '!I340</f>
        <v>0</v>
      </c>
      <c r="J285" s="15">
        <f>'[1]8. разд '!J340</f>
        <v>9976112.7400000002</v>
      </c>
      <c r="K285" s="15">
        <f>'[1]8. разд '!K340</f>
        <v>0</v>
      </c>
    </row>
    <row r="286" spans="1:11" ht="60" x14ac:dyDescent="0.25">
      <c r="A286" s="27" t="s">
        <v>250</v>
      </c>
      <c r="B286" s="8" t="s">
        <v>251</v>
      </c>
      <c r="C286" s="8"/>
      <c r="D286" s="8"/>
      <c r="E286" s="8"/>
      <c r="F286" s="15">
        <f>F287</f>
        <v>838349.5</v>
      </c>
      <c r="G286" s="15">
        <f t="shared" ref="G286:K288" si="87">G287</f>
        <v>0</v>
      </c>
      <c r="H286" s="15">
        <f t="shared" si="87"/>
        <v>0</v>
      </c>
      <c r="I286" s="15">
        <f t="shared" si="87"/>
        <v>0</v>
      </c>
      <c r="J286" s="15">
        <f t="shared" si="87"/>
        <v>838349.5</v>
      </c>
      <c r="K286" s="15">
        <f t="shared" si="87"/>
        <v>0</v>
      </c>
    </row>
    <row r="287" spans="1:11" ht="38.25" x14ac:dyDescent="0.25">
      <c r="A287" s="17" t="s">
        <v>234</v>
      </c>
      <c r="B287" s="8" t="s">
        <v>251</v>
      </c>
      <c r="C287" s="8" t="s">
        <v>235</v>
      </c>
      <c r="D287" s="8"/>
      <c r="E287" s="8"/>
      <c r="F287" s="15">
        <f>F288</f>
        <v>838349.5</v>
      </c>
      <c r="G287" s="15">
        <f t="shared" si="87"/>
        <v>0</v>
      </c>
      <c r="H287" s="15">
        <f t="shared" si="87"/>
        <v>0</v>
      </c>
      <c r="I287" s="15">
        <f t="shared" si="87"/>
        <v>0</v>
      </c>
      <c r="J287" s="15">
        <f t="shared" si="87"/>
        <v>838349.5</v>
      </c>
      <c r="K287" s="15">
        <f t="shared" si="87"/>
        <v>0</v>
      </c>
    </row>
    <row r="288" spans="1:11" x14ac:dyDescent="0.25">
      <c r="A288" s="17" t="s">
        <v>99</v>
      </c>
      <c r="B288" s="8" t="s">
        <v>251</v>
      </c>
      <c r="C288" s="8" t="s">
        <v>235</v>
      </c>
      <c r="D288" s="8" t="s">
        <v>100</v>
      </c>
      <c r="E288" s="8"/>
      <c r="F288" s="15">
        <f>F289</f>
        <v>838349.5</v>
      </c>
      <c r="G288" s="15">
        <f t="shared" si="87"/>
        <v>0</v>
      </c>
      <c r="H288" s="15">
        <f t="shared" si="87"/>
        <v>0</v>
      </c>
      <c r="I288" s="15">
        <f t="shared" si="87"/>
        <v>0</v>
      </c>
      <c r="J288" s="15">
        <f t="shared" si="87"/>
        <v>838349.5</v>
      </c>
      <c r="K288" s="15">
        <f t="shared" si="87"/>
        <v>0</v>
      </c>
    </row>
    <row r="289" spans="1:11" x14ac:dyDescent="0.25">
      <c r="A289" s="17" t="s">
        <v>232</v>
      </c>
      <c r="B289" s="8" t="s">
        <v>251</v>
      </c>
      <c r="C289" s="8" t="s">
        <v>235</v>
      </c>
      <c r="D289" s="8" t="s">
        <v>100</v>
      </c>
      <c r="E289" s="8" t="s">
        <v>233</v>
      </c>
      <c r="F289" s="15">
        <f>'[1]8. разд '!F342</f>
        <v>838349.5</v>
      </c>
      <c r="G289" s="15">
        <f>'[1]8. разд '!G342</f>
        <v>0</v>
      </c>
      <c r="H289" s="15">
        <f>'[1]8. разд '!H342</f>
        <v>0</v>
      </c>
      <c r="I289" s="15">
        <f>'[1]8. разд '!I342</f>
        <v>0</v>
      </c>
      <c r="J289" s="15">
        <f>'[1]8. разд '!J342</f>
        <v>838349.5</v>
      </c>
      <c r="K289" s="15">
        <f>'[1]8. разд '!K342</f>
        <v>0</v>
      </c>
    </row>
    <row r="290" spans="1:11" ht="38.25" x14ac:dyDescent="0.25">
      <c r="A290" s="17" t="s">
        <v>252</v>
      </c>
      <c r="B290" s="8" t="s">
        <v>253</v>
      </c>
      <c r="C290" s="8"/>
      <c r="D290" s="14"/>
      <c r="E290" s="14"/>
      <c r="F290" s="15">
        <f t="shared" ref="F290:K290" si="88">F291+F304</f>
        <v>16298429</v>
      </c>
      <c r="G290" s="15">
        <f t="shared" si="88"/>
        <v>0</v>
      </c>
      <c r="H290" s="15">
        <f t="shared" si="88"/>
        <v>0</v>
      </c>
      <c r="I290" s="15">
        <f t="shared" si="88"/>
        <v>0</v>
      </c>
      <c r="J290" s="15">
        <f t="shared" si="88"/>
        <v>16298429</v>
      </c>
      <c r="K290" s="15">
        <f t="shared" si="88"/>
        <v>0</v>
      </c>
    </row>
    <row r="291" spans="1:11" ht="38.25" x14ac:dyDescent="0.25">
      <c r="A291" s="17" t="s">
        <v>254</v>
      </c>
      <c r="B291" s="8" t="s">
        <v>255</v>
      </c>
      <c r="C291" s="8"/>
      <c r="D291" s="14"/>
      <c r="E291" s="14"/>
      <c r="F291" s="15">
        <f t="shared" ref="F291:K291" si="89">F292+F296+F300</f>
        <v>14209379</v>
      </c>
      <c r="G291" s="15">
        <f t="shared" si="89"/>
        <v>0</v>
      </c>
      <c r="H291" s="15">
        <f t="shared" si="89"/>
        <v>0</v>
      </c>
      <c r="I291" s="15">
        <f t="shared" si="89"/>
        <v>0</v>
      </c>
      <c r="J291" s="15">
        <f t="shared" si="89"/>
        <v>14209379</v>
      </c>
      <c r="K291" s="15">
        <f t="shared" si="89"/>
        <v>0</v>
      </c>
    </row>
    <row r="292" spans="1:11" ht="25.5" x14ac:dyDescent="0.25">
      <c r="A292" s="17" t="s">
        <v>256</v>
      </c>
      <c r="B292" s="8" t="s">
        <v>257</v>
      </c>
      <c r="C292" s="8"/>
      <c r="D292" s="14"/>
      <c r="E292" s="14"/>
      <c r="F292" s="15">
        <f>F293</f>
        <v>9049815</v>
      </c>
      <c r="G292" s="15">
        <f t="shared" ref="G292:K294" si="90">G293</f>
        <v>0</v>
      </c>
      <c r="H292" s="15">
        <f t="shared" si="90"/>
        <v>-371672.2</v>
      </c>
      <c r="I292" s="15">
        <f t="shared" si="90"/>
        <v>0</v>
      </c>
      <c r="J292" s="15">
        <f t="shared" si="90"/>
        <v>8678142.8000000007</v>
      </c>
      <c r="K292" s="15">
        <f t="shared" si="90"/>
        <v>0</v>
      </c>
    </row>
    <row r="293" spans="1:11" ht="25.5" x14ac:dyDescent="0.25">
      <c r="A293" s="17" t="s">
        <v>25</v>
      </c>
      <c r="B293" s="8" t="s">
        <v>257</v>
      </c>
      <c r="C293" s="8" t="s">
        <v>68</v>
      </c>
      <c r="D293" s="14"/>
      <c r="E293" s="14"/>
      <c r="F293" s="15">
        <f>F294</f>
        <v>9049815</v>
      </c>
      <c r="G293" s="15">
        <f t="shared" si="90"/>
        <v>0</v>
      </c>
      <c r="H293" s="15">
        <f t="shared" si="90"/>
        <v>-371672.2</v>
      </c>
      <c r="I293" s="15">
        <f t="shared" si="90"/>
        <v>0</v>
      </c>
      <c r="J293" s="15">
        <f t="shared" si="90"/>
        <v>8678142.8000000007</v>
      </c>
      <c r="K293" s="15">
        <f t="shared" si="90"/>
        <v>0</v>
      </c>
    </row>
    <row r="294" spans="1:11" x14ac:dyDescent="0.25">
      <c r="A294" s="17" t="s">
        <v>258</v>
      </c>
      <c r="B294" s="8" t="s">
        <v>257</v>
      </c>
      <c r="C294" s="8" t="s">
        <v>68</v>
      </c>
      <c r="D294" s="14" t="s">
        <v>34</v>
      </c>
      <c r="E294" s="14"/>
      <c r="F294" s="15">
        <f>F295</f>
        <v>9049815</v>
      </c>
      <c r="G294" s="15">
        <f t="shared" si="90"/>
        <v>0</v>
      </c>
      <c r="H294" s="15">
        <f t="shared" si="90"/>
        <v>-371672.2</v>
      </c>
      <c r="I294" s="15">
        <f t="shared" si="90"/>
        <v>0</v>
      </c>
      <c r="J294" s="15">
        <f t="shared" si="90"/>
        <v>8678142.8000000007</v>
      </c>
      <c r="K294" s="15">
        <f t="shared" si="90"/>
        <v>0</v>
      </c>
    </row>
    <row r="295" spans="1:11" x14ac:dyDescent="0.25">
      <c r="A295" s="17" t="s">
        <v>259</v>
      </c>
      <c r="B295" s="8" t="s">
        <v>257</v>
      </c>
      <c r="C295" s="8" t="s">
        <v>68</v>
      </c>
      <c r="D295" s="14" t="s">
        <v>34</v>
      </c>
      <c r="E295" s="14" t="s">
        <v>72</v>
      </c>
      <c r="F295" s="15">
        <f>'[1]8. разд '!F489</f>
        <v>9049815</v>
      </c>
      <c r="G295" s="15">
        <f>'[1]8. разд '!G489</f>
        <v>0</v>
      </c>
      <c r="H295" s="15">
        <f>'[1]8. разд '!H489</f>
        <v>-371672.2</v>
      </c>
      <c r="I295" s="15">
        <f>'[1]8. разд '!I489</f>
        <v>0</v>
      </c>
      <c r="J295" s="15">
        <f>'[1]8. разд '!J489</f>
        <v>8678142.8000000007</v>
      </c>
      <c r="K295" s="15">
        <f>'[1]8. разд '!K489</f>
        <v>0</v>
      </c>
    </row>
    <row r="296" spans="1:11" x14ac:dyDescent="0.25">
      <c r="A296" s="17" t="s">
        <v>260</v>
      </c>
      <c r="B296" s="8" t="s">
        <v>261</v>
      </c>
      <c r="C296" s="8"/>
      <c r="D296" s="14"/>
      <c r="E296" s="14"/>
      <c r="F296" s="15">
        <f>F297</f>
        <v>4383964</v>
      </c>
      <c r="G296" s="15">
        <f t="shared" ref="G296:K298" si="91">G297</f>
        <v>0</v>
      </c>
      <c r="H296" s="15">
        <f t="shared" si="91"/>
        <v>371672.2</v>
      </c>
      <c r="I296" s="15">
        <f t="shared" si="91"/>
        <v>0</v>
      </c>
      <c r="J296" s="15">
        <f t="shared" si="91"/>
        <v>4755636.2</v>
      </c>
      <c r="K296" s="15">
        <f t="shared" si="91"/>
        <v>0</v>
      </c>
    </row>
    <row r="297" spans="1:11" ht="25.5" x14ac:dyDescent="0.25">
      <c r="A297" s="17" t="s">
        <v>25</v>
      </c>
      <c r="B297" s="8" t="s">
        <v>261</v>
      </c>
      <c r="C297" s="8" t="s">
        <v>68</v>
      </c>
      <c r="D297" s="14"/>
      <c r="E297" s="14"/>
      <c r="F297" s="15">
        <f>F298</f>
        <v>4383964</v>
      </c>
      <c r="G297" s="15">
        <f t="shared" si="91"/>
        <v>0</v>
      </c>
      <c r="H297" s="15">
        <f t="shared" si="91"/>
        <v>371672.2</v>
      </c>
      <c r="I297" s="15">
        <f t="shared" si="91"/>
        <v>0</v>
      </c>
      <c r="J297" s="15">
        <f t="shared" si="91"/>
        <v>4755636.2</v>
      </c>
      <c r="K297" s="15">
        <f t="shared" si="91"/>
        <v>0</v>
      </c>
    </row>
    <row r="298" spans="1:11" x14ac:dyDescent="0.25">
      <c r="A298" s="17" t="s">
        <v>258</v>
      </c>
      <c r="B298" s="8" t="s">
        <v>261</v>
      </c>
      <c r="C298" s="8" t="s">
        <v>68</v>
      </c>
      <c r="D298" s="14" t="s">
        <v>34</v>
      </c>
      <c r="E298" s="14"/>
      <c r="F298" s="15">
        <f>F299</f>
        <v>4383964</v>
      </c>
      <c r="G298" s="15">
        <f t="shared" si="91"/>
        <v>0</v>
      </c>
      <c r="H298" s="15">
        <f t="shared" si="91"/>
        <v>371672.2</v>
      </c>
      <c r="I298" s="15">
        <f t="shared" si="91"/>
        <v>0</v>
      </c>
      <c r="J298" s="15">
        <f t="shared" si="91"/>
        <v>4755636.2</v>
      </c>
      <c r="K298" s="15">
        <f t="shared" si="91"/>
        <v>0</v>
      </c>
    </row>
    <row r="299" spans="1:11" x14ac:dyDescent="0.25">
      <c r="A299" s="17" t="s">
        <v>259</v>
      </c>
      <c r="B299" s="8" t="s">
        <v>261</v>
      </c>
      <c r="C299" s="8" t="s">
        <v>68</v>
      </c>
      <c r="D299" s="14" t="s">
        <v>34</v>
      </c>
      <c r="E299" s="14" t="s">
        <v>72</v>
      </c>
      <c r="F299" s="15">
        <f>'[1]8. разд '!F491</f>
        <v>4383964</v>
      </c>
      <c r="G299" s="15">
        <f>'[1]8. разд '!G491</f>
        <v>0</v>
      </c>
      <c r="H299" s="15">
        <f>'[1]8. разд '!H491</f>
        <v>371672.2</v>
      </c>
      <c r="I299" s="15">
        <f>'[1]8. разд '!I491</f>
        <v>0</v>
      </c>
      <c r="J299" s="15">
        <f>'[1]8. разд '!J491</f>
        <v>4755636.2</v>
      </c>
      <c r="K299" s="15">
        <f>'[1]8. разд '!K491</f>
        <v>0</v>
      </c>
    </row>
    <row r="300" spans="1:11" ht="25.5" x14ac:dyDescent="0.25">
      <c r="A300" s="17" t="s">
        <v>262</v>
      </c>
      <c r="B300" s="8" t="s">
        <v>263</v>
      </c>
      <c r="C300" s="8"/>
      <c r="D300" s="14"/>
      <c r="E300" s="14"/>
      <c r="F300" s="15">
        <f>F301</f>
        <v>775600</v>
      </c>
      <c r="G300" s="15">
        <f t="shared" ref="G300:K302" si="92">G301</f>
        <v>0</v>
      </c>
      <c r="H300" s="15">
        <f t="shared" si="92"/>
        <v>0</v>
      </c>
      <c r="I300" s="15">
        <f t="shared" si="92"/>
        <v>0</v>
      </c>
      <c r="J300" s="15">
        <f t="shared" si="92"/>
        <v>775600</v>
      </c>
      <c r="K300" s="15">
        <f t="shared" si="92"/>
        <v>0</v>
      </c>
    </row>
    <row r="301" spans="1:11" ht="25.5" x14ac:dyDescent="0.25">
      <c r="A301" s="17" t="s">
        <v>25</v>
      </c>
      <c r="B301" s="8" t="s">
        <v>263</v>
      </c>
      <c r="C301" s="8" t="s">
        <v>68</v>
      </c>
      <c r="D301" s="14"/>
      <c r="E301" s="14"/>
      <c r="F301" s="15">
        <f>F302</f>
        <v>775600</v>
      </c>
      <c r="G301" s="15">
        <f t="shared" si="92"/>
        <v>0</v>
      </c>
      <c r="H301" s="15">
        <f t="shared" si="92"/>
        <v>0</v>
      </c>
      <c r="I301" s="15">
        <f t="shared" si="92"/>
        <v>0</v>
      </c>
      <c r="J301" s="15">
        <f t="shared" si="92"/>
        <v>775600</v>
      </c>
      <c r="K301" s="15">
        <f t="shared" si="92"/>
        <v>0</v>
      </c>
    </row>
    <row r="302" spans="1:11" x14ac:dyDescent="0.25">
      <c r="A302" s="17" t="s">
        <v>258</v>
      </c>
      <c r="B302" s="8" t="s">
        <v>263</v>
      </c>
      <c r="C302" s="8" t="s">
        <v>68</v>
      </c>
      <c r="D302" s="14" t="s">
        <v>34</v>
      </c>
      <c r="E302" s="14"/>
      <c r="F302" s="15">
        <f>F303</f>
        <v>775600</v>
      </c>
      <c r="G302" s="15">
        <f t="shared" si="92"/>
        <v>0</v>
      </c>
      <c r="H302" s="15">
        <f t="shared" si="92"/>
        <v>0</v>
      </c>
      <c r="I302" s="15">
        <f t="shared" si="92"/>
        <v>0</v>
      </c>
      <c r="J302" s="15">
        <f t="shared" si="92"/>
        <v>775600</v>
      </c>
      <c r="K302" s="15">
        <f t="shared" si="92"/>
        <v>0</v>
      </c>
    </row>
    <row r="303" spans="1:11" x14ac:dyDescent="0.25">
      <c r="A303" s="17" t="s">
        <v>259</v>
      </c>
      <c r="B303" s="8" t="s">
        <v>263</v>
      </c>
      <c r="C303" s="8" t="s">
        <v>68</v>
      </c>
      <c r="D303" s="14" t="s">
        <v>34</v>
      </c>
      <c r="E303" s="14" t="s">
        <v>72</v>
      </c>
      <c r="F303" s="15">
        <f>'[1]8. разд '!F493</f>
        <v>775600</v>
      </c>
      <c r="G303" s="15">
        <f>'[1]8. разд '!G493</f>
        <v>0</v>
      </c>
      <c r="H303" s="15">
        <f>'[1]8. разд '!H493</f>
        <v>0</v>
      </c>
      <c r="I303" s="15">
        <f>'[1]8. разд '!I493</f>
        <v>0</v>
      </c>
      <c r="J303" s="15">
        <f>'[1]8. разд '!J493</f>
        <v>775600</v>
      </c>
      <c r="K303" s="15">
        <f>'[1]8. разд '!K493</f>
        <v>0</v>
      </c>
    </row>
    <row r="304" spans="1:11" ht="25.5" x14ac:dyDescent="0.25">
      <c r="A304" s="17" t="s">
        <v>264</v>
      </c>
      <c r="B304" s="8" t="s">
        <v>265</v>
      </c>
      <c r="C304" s="8"/>
      <c r="D304" s="14"/>
      <c r="E304" s="14"/>
      <c r="F304" s="15">
        <f>F305</f>
        <v>2089050</v>
      </c>
      <c r="G304" s="15">
        <f t="shared" ref="G304:K307" si="93">G305</f>
        <v>0</v>
      </c>
      <c r="H304" s="15">
        <f t="shared" si="93"/>
        <v>0</v>
      </c>
      <c r="I304" s="15">
        <f t="shared" si="93"/>
        <v>0</v>
      </c>
      <c r="J304" s="15">
        <f t="shared" si="93"/>
        <v>2089050</v>
      </c>
      <c r="K304" s="15">
        <f t="shared" si="93"/>
        <v>0</v>
      </c>
    </row>
    <row r="305" spans="1:11" ht="25.5" x14ac:dyDescent="0.25">
      <c r="A305" s="21" t="s">
        <v>266</v>
      </c>
      <c r="B305" s="8" t="s">
        <v>267</v>
      </c>
      <c r="C305" s="8"/>
      <c r="D305" s="14"/>
      <c r="E305" s="14"/>
      <c r="F305" s="15">
        <f>F306</f>
        <v>2089050</v>
      </c>
      <c r="G305" s="15">
        <f t="shared" si="93"/>
        <v>0</v>
      </c>
      <c r="H305" s="15">
        <f t="shared" si="93"/>
        <v>0</v>
      </c>
      <c r="I305" s="15">
        <f t="shared" si="93"/>
        <v>0</v>
      </c>
      <c r="J305" s="15">
        <f t="shared" si="93"/>
        <v>2089050</v>
      </c>
      <c r="K305" s="15">
        <f t="shared" si="93"/>
        <v>0</v>
      </c>
    </row>
    <row r="306" spans="1:11" ht="25.5" x14ac:dyDescent="0.25">
      <c r="A306" s="17" t="s">
        <v>25</v>
      </c>
      <c r="B306" s="8" t="s">
        <v>267</v>
      </c>
      <c r="C306" s="8" t="s">
        <v>68</v>
      </c>
      <c r="D306" s="14"/>
      <c r="E306" s="14"/>
      <c r="F306" s="15">
        <f>F307</f>
        <v>2089050</v>
      </c>
      <c r="G306" s="15">
        <f t="shared" si="93"/>
        <v>0</v>
      </c>
      <c r="H306" s="15">
        <f t="shared" si="93"/>
        <v>0</v>
      </c>
      <c r="I306" s="15">
        <f t="shared" si="93"/>
        <v>0</v>
      </c>
      <c r="J306" s="15">
        <f t="shared" si="93"/>
        <v>2089050</v>
      </c>
      <c r="K306" s="15">
        <f t="shared" si="93"/>
        <v>0</v>
      </c>
    </row>
    <row r="307" spans="1:11" x14ac:dyDescent="0.25">
      <c r="A307" s="17" t="s">
        <v>258</v>
      </c>
      <c r="B307" s="8" t="s">
        <v>267</v>
      </c>
      <c r="C307" s="8" t="s">
        <v>68</v>
      </c>
      <c r="D307" s="14" t="s">
        <v>34</v>
      </c>
      <c r="E307" s="14"/>
      <c r="F307" s="15">
        <f>F308</f>
        <v>2089050</v>
      </c>
      <c r="G307" s="15">
        <f t="shared" si="93"/>
        <v>0</v>
      </c>
      <c r="H307" s="15">
        <f t="shared" si="93"/>
        <v>0</v>
      </c>
      <c r="I307" s="15">
        <f t="shared" si="93"/>
        <v>0</v>
      </c>
      <c r="J307" s="15">
        <f t="shared" si="93"/>
        <v>2089050</v>
      </c>
      <c r="K307" s="15">
        <f t="shared" si="93"/>
        <v>0</v>
      </c>
    </row>
    <row r="308" spans="1:11" x14ac:dyDescent="0.25">
      <c r="A308" s="17" t="s">
        <v>259</v>
      </c>
      <c r="B308" s="8" t="s">
        <v>267</v>
      </c>
      <c r="C308" s="8" t="s">
        <v>68</v>
      </c>
      <c r="D308" s="14" t="s">
        <v>34</v>
      </c>
      <c r="E308" s="14" t="s">
        <v>72</v>
      </c>
      <c r="F308" s="15">
        <f>'[1]8. разд '!F496</f>
        <v>2089050</v>
      </c>
      <c r="G308" s="15">
        <f>'[1]8. разд '!G496</f>
        <v>0</v>
      </c>
      <c r="H308" s="15">
        <f>'[1]8. разд '!H496</f>
        <v>0</v>
      </c>
      <c r="I308" s="15">
        <f>'[1]8. разд '!I496</f>
        <v>0</v>
      </c>
      <c r="J308" s="15">
        <f>'[1]8. разд '!J496</f>
        <v>2089050</v>
      </c>
      <c r="K308" s="15">
        <f>'[1]8. разд '!K496</f>
        <v>0</v>
      </c>
    </row>
    <row r="309" spans="1:11" ht="38.25" x14ac:dyDescent="0.25">
      <c r="A309" s="17" t="s">
        <v>268</v>
      </c>
      <c r="B309" s="8" t="s">
        <v>269</v>
      </c>
      <c r="C309" s="8"/>
      <c r="D309" s="14"/>
      <c r="E309" s="14"/>
      <c r="F309" s="15" t="e">
        <f t="shared" ref="F309:K309" si="94">F310+F319</f>
        <v>#REF!</v>
      </c>
      <c r="G309" s="15" t="e">
        <f t="shared" si="94"/>
        <v>#REF!</v>
      </c>
      <c r="H309" s="15" t="e">
        <f t="shared" si="94"/>
        <v>#REF!</v>
      </c>
      <c r="I309" s="15" t="e">
        <f t="shared" si="94"/>
        <v>#REF!</v>
      </c>
      <c r="J309" s="15">
        <f t="shared" si="94"/>
        <v>5222500</v>
      </c>
      <c r="K309" s="15">
        <f t="shared" si="94"/>
        <v>0</v>
      </c>
    </row>
    <row r="310" spans="1:11" ht="63.75" x14ac:dyDescent="0.25">
      <c r="A310" s="17" t="s">
        <v>270</v>
      </c>
      <c r="B310" s="8" t="s">
        <v>271</v>
      </c>
      <c r="C310" s="8"/>
      <c r="D310" s="14"/>
      <c r="E310" s="14"/>
      <c r="F310" s="15" t="e">
        <f>F315+#REF!+F311</f>
        <v>#REF!</v>
      </c>
      <c r="G310" s="15" t="e">
        <f>G315+#REF!+G311</f>
        <v>#REF!</v>
      </c>
      <c r="H310" s="15" t="e">
        <f>H315+#REF!+H311</f>
        <v>#REF!</v>
      </c>
      <c r="I310" s="15" t="e">
        <f>I315+#REF!+I311</f>
        <v>#REF!</v>
      </c>
      <c r="J310" s="15">
        <f>J315+J311</f>
        <v>222500</v>
      </c>
      <c r="K310" s="15">
        <f>K315+K311</f>
        <v>0</v>
      </c>
    </row>
    <row r="311" spans="1:11" ht="38.25" x14ac:dyDescent="0.25">
      <c r="A311" s="21" t="s">
        <v>272</v>
      </c>
      <c r="B311" s="8" t="s">
        <v>273</v>
      </c>
      <c r="C311" s="8"/>
      <c r="D311" s="14"/>
      <c r="E311" s="14"/>
      <c r="F311" s="15">
        <f>F312</f>
        <v>22500</v>
      </c>
      <c r="G311" s="15">
        <f t="shared" ref="G311:K313" si="95">G312</f>
        <v>0</v>
      </c>
      <c r="H311" s="15">
        <f t="shared" si="95"/>
        <v>0</v>
      </c>
      <c r="I311" s="15">
        <f t="shared" si="95"/>
        <v>0</v>
      </c>
      <c r="J311" s="15">
        <f t="shared" si="95"/>
        <v>22500</v>
      </c>
      <c r="K311" s="15">
        <f t="shared" si="95"/>
        <v>0</v>
      </c>
    </row>
    <row r="312" spans="1:11" ht="25.5" x14ac:dyDescent="0.25">
      <c r="A312" s="21" t="s">
        <v>274</v>
      </c>
      <c r="B312" s="8" t="s">
        <v>273</v>
      </c>
      <c r="C312" s="8" t="s">
        <v>68</v>
      </c>
      <c r="D312" s="14"/>
      <c r="E312" s="14"/>
      <c r="F312" s="15">
        <f>F313</f>
        <v>22500</v>
      </c>
      <c r="G312" s="15">
        <f t="shared" si="95"/>
        <v>0</v>
      </c>
      <c r="H312" s="15">
        <f t="shared" si="95"/>
        <v>0</v>
      </c>
      <c r="I312" s="15">
        <f t="shared" si="95"/>
        <v>0</v>
      </c>
      <c r="J312" s="15">
        <f t="shared" si="95"/>
        <v>22500</v>
      </c>
      <c r="K312" s="15">
        <f t="shared" si="95"/>
        <v>0</v>
      </c>
    </row>
    <row r="313" spans="1:11" x14ac:dyDescent="0.25">
      <c r="A313" s="18" t="s">
        <v>258</v>
      </c>
      <c r="B313" s="8" t="s">
        <v>273</v>
      </c>
      <c r="C313" s="8" t="s">
        <v>68</v>
      </c>
      <c r="D313" s="14" t="s">
        <v>34</v>
      </c>
      <c r="E313" s="14"/>
      <c r="F313" s="15">
        <f>F314</f>
        <v>22500</v>
      </c>
      <c r="G313" s="15">
        <f t="shared" si="95"/>
        <v>0</v>
      </c>
      <c r="H313" s="15">
        <f t="shared" si="95"/>
        <v>0</v>
      </c>
      <c r="I313" s="15">
        <f t="shared" si="95"/>
        <v>0</v>
      </c>
      <c r="J313" s="15">
        <f t="shared" si="95"/>
        <v>22500</v>
      </c>
      <c r="K313" s="15">
        <f t="shared" si="95"/>
        <v>0</v>
      </c>
    </row>
    <row r="314" spans="1:11" x14ac:dyDescent="0.25">
      <c r="A314" s="18" t="s">
        <v>275</v>
      </c>
      <c r="B314" s="8" t="s">
        <v>273</v>
      </c>
      <c r="C314" s="8" t="s">
        <v>68</v>
      </c>
      <c r="D314" s="14" t="s">
        <v>34</v>
      </c>
      <c r="E314" s="14" t="s">
        <v>276</v>
      </c>
      <c r="F314" s="15">
        <f>'[1]8. разд '!F458</f>
        <v>22500</v>
      </c>
      <c r="G314" s="15">
        <f>'[1]8. разд '!G458</f>
        <v>0</v>
      </c>
      <c r="H314" s="15">
        <f>'[1]8. разд '!H458</f>
        <v>0</v>
      </c>
      <c r="I314" s="15">
        <f>'[1]8. разд '!I458</f>
        <v>0</v>
      </c>
      <c r="J314" s="15">
        <f>'[1]8. разд '!J458</f>
        <v>22500</v>
      </c>
      <c r="K314" s="15">
        <f>'[1]8. разд '!K458</f>
        <v>0</v>
      </c>
    </row>
    <row r="315" spans="1:11" ht="38.25" x14ac:dyDescent="0.25">
      <c r="A315" s="18" t="s">
        <v>277</v>
      </c>
      <c r="C315" s="8"/>
      <c r="D315" s="14"/>
      <c r="E315" s="14"/>
      <c r="F315" s="15">
        <f>F316</f>
        <v>200000</v>
      </c>
      <c r="G315" s="15">
        <f t="shared" ref="G315:K317" si="96">G316</f>
        <v>0</v>
      </c>
      <c r="H315" s="15">
        <f t="shared" si="96"/>
        <v>0</v>
      </c>
      <c r="I315" s="15">
        <f t="shared" si="96"/>
        <v>0</v>
      </c>
      <c r="J315" s="15">
        <f t="shared" si="96"/>
        <v>200000</v>
      </c>
      <c r="K315" s="15">
        <f t="shared" si="96"/>
        <v>0</v>
      </c>
    </row>
    <row r="316" spans="1:11" x14ac:dyDescent="0.25">
      <c r="A316" s="18" t="s">
        <v>55</v>
      </c>
      <c r="B316" s="8" t="s">
        <v>278</v>
      </c>
      <c r="C316" s="8" t="s">
        <v>279</v>
      </c>
      <c r="D316" s="14"/>
      <c r="E316" s="14"/>
      <c r="F316" s="15">
        <f>F317</f>
        <v>200000</v>
      </c>
      <c r="G316" s="15">
        <f t="shared" si="96"/>
        <v>0</v>
      </c>
      <c r="H316" s="15">
        <f t="shared" si="96"/>
        <v>0</v>
      </c>
      <c r="I316" s="15">
        <f t="shared" si="96"/>
        <v>0</v>
      </c>
      <c r="J316" s="15">
        <f t="shared" si="96"/>
        <v>200000</v>
      </c>
      <c r="K316" s="15">
        <f t="shared" si="96"/>
        <v>0</v>
      </c>
    </row>
    <row r="317" spans="1:11" x14ac:dyDescent="0.25">
      <c r="A317" s="18" t="s">
        <v>258</v>
      </c>
      <c r="B317" s="8" t="s">
        <v>278</v>
      </c>
      <c r="C317" s="8" t="s">
        <v>279</v>
      </c>
      <c r="D317" s="14" t="s">
        <v>34</v>
      </c>
      <c r="E317" s="14"/>
      <c r="F317" s="15">
        <f>F318</f>
        <v>200000</v>
      </c>
      <c r="G317" s="15">
        <f t="shared" si="96"/>
        <v>0</v>
      </c>
      <c r="H317" s="15">
        <f t="shared" si="96"/>
        <v>0</v>
      </c>
      <c r="I317" s="15">
        <f t="shared" si="96"/>
        <v>0</v>
      </c>
      <c r="J317" s="15">
        <f t="shared" si="96"/>
        <v>200000</v>
      </c>
      <c r="K317" s="15">
        <f t="shared" si="96"/>
        <v>0</v>
      </c>
    </row>
    <row r="318" spans="1:11" x14ac:dyDescent="0.25">
      <c r="A318" s="18" t="s">
        <v>275</v>
      </c>
      <c r="B318" s="8" t="s">
        <v>278</v>
      </c>
      <c r="C318" s="8" t="s">
        <v>279</v>
      </c>
      <c r="D318" s="14" t="s">
        <v>34</v>
      </c>
      <c r="E318" s="14" t="s">
        <v>276</v>
      </c>
      <c r="F318" s="15">
        <f>'[1]8. разд '!F460</f>
        <v>200000</v>
      </c>
      <c r="G318" s="15">
        <f>'[1]8. разд '!G460</f>
        <v>0</v>
      </c>
      <c r="H318" s="15">
        <f>'[1]8. разд '!H460</f>
        <v>0</v>
      </c>
      <c r="I318" s="15">
        <f>'[1]8. разд '!I460</f>
        <v>0</v>
      </c>
      <c r="J318" s="15">
        <f>'[1]8. разд '!J460</f>
        <v>200000</v>
      </c>
      <c r="K318" s="15">
        <f>'[1]8. разд '!K460</f>
        <v>0</v>
      </c>
    </row>
    <row r="319" spans="1:11" ht="51" x14ac:dyDescent="0.25">
      <c r="A319" s="18" t="s">
        <v>280</v>
      </c>
      <c r="B319" s="8" t="s">
        <v>281</v>
      </c>
      <c r="C319" s="8"/>
      <c r="D319" s="14"/>
      <c r="E319" s="14"/>
      <c r="F319" s="15">
        <f>F320</f>
        <v>5000000</v>
      </c>
      <c r="G319" s="15">
        <f t="shared" ref="G319:K322" si="97">G320</f>
        <v>0</v>
      </c>
      <c r="H319" s="15">
        <f t="shared" si="97"/>
        <v>0</v>
      </c>
      <c r="I319" s="15">
        <f t="shared" si="97"/>
        <v>0</v>
      </c>
      <c r="J319" s="15">
        <f t="shared" si="97"/>
        <v>5000000</v>
      </c>
      <c r="K319" s="15">
        <f t="shared" si="97"/>
        <v>0</v>
      </c>
    </row>
    <row r="320" spans="1:11" ht="25.5" x14ac:dyDescent="0.25">
      <c r="A320" s="21" t="s">
        <v>282</v>
      </c>
      <c r="B320" s="8" t="s">
        <v>283</v>
      </c>
      <c r="C320" s="8"/>
      <c r="D320" s="14"/>
      <c r="E320" s="14"/>
      <c r="F320" s="15">
        <f>F321</f>
        <v>5000000</v>
      </c>
      <c r="G320" s="15">
        <f t="shared" si="97"/>
        <v>0</v>
      </c>
      <c r="H320" s="15">
        <f t="shared" si="97"/>
        <v>0</v>
      </c>
      <c r="I320" s="15">
        <f t="shared" si="97"/>
        <v>0</v>
      </c>
      <c r="J320" s="15">
        <f t="shared" si="97"/>
        <v>5000000</v>
      </c>
      <c r="K320" s="15">
        <f t="shared" si="97"/>
        <v>0</v>
      </c>
    </row>
    <row r="321" spans="1:11" ht="25.5" x14ac:dyDescent="0.25">
      <c r="A321" s="17" t="s">
        <v>25</v>
      </c>
      <c r="B321" s="8" t="s">
        <v>283</v>
      </c>
      <c r="C321" s="8" t="s">
        <v>68</v>
      </c>
      <c r="D321" s="14"/>
      <c r="E321" s="14"/>
      <c r="F321" s="15">
        <f>F322</f>
        <v>5000000</v>
      </c>
      <c r="G321" s="15">
        <f t="shared" si="97"/>
        <v>0</v>
      </c>
      <c r="H321" s="15">
        <f t="shared" si="97"/>
        <v>0</v>
      </c>
      <c r="I321" s="15">
        <f t="shared" si="97"/>
        <v>0</v>
      </c>
      <c r="J321" s="15">
        <f t="shared" si="97"/>
        <v>5000000</v>
      </c>
      <c r="K321" s="15">
        <f t="shared" si="97"/>
        <v>0</v>
      </c>
    </row>
    <row r="322" spans="1:11" x14ac:dyDescent="0.25">
      <c r="A322" s="18" t="s">
        <v>258</v>
      </c>
      <c r="B322" s="8" t="s">
        <v>283</v>
      </c>
      <c r="C322" s="8" t="s">
        <v>68</v>
      </c>
      <c r="D322" s="14" t="s">
        <v>34</v>
      </c>
      <c r="E322" s="14"/>
      <c r="F322" s="15">
        <f>F323</f>
        <v>5000000</v>
      </c>
      <c r="G322" s="15">
        <f t="shared" si="97"/>
        <v>0</v>
      </c>
      <c r="H322" s="15">
        <f t="shared" si="97"/>
        <v>0</v>
      </c>
      <c r="I322" s="15">
        <f t="shared" si="97"/>
        <v>0</v>
      </c>
      <c r="J322" s="15">
        <f t="shared" si="97"/>
        <v>5000000</v>
      </c>
      <c r="K322" s="15">
        <f t="shared" si="97"/>
        <v>0</v>
      </c>
    </row>
    <row r="323" spans="1:11" x14ac:dyDescent="0.25">
      <c r="A323" s="18" t="s">
        <v>275</v>
      </c>
      <c r="B323" s="8" t="s">
        <v>283</v>
      </c>
      <c r="C323" s="8" t="s">
        <v>68</v>
      </c>
      <c r="D323" s="14" t="s">
        <v>34</v>
      </c>
      <c r="E323" s="14" t="s">
        <v>276</v>
      </c>
      <c r="F323" s="15">
        <f>'[1]8. разд '!F465</f>
        <v>5000000</v>
      </c>
      <c r="G323" s="15">
        <f>'[1]8. разд '!G465</f>
        <v>0</v>
      </c>
      <c r="H323" s="15">
        <f>'[1]8. разд '!H465</f>
        <v>0</v>
      </c>
      <c r="I323" s="15">
        <f>'[1]8. разд '!I465</f>
        <v>0</v>
      </c>
      <c r="J323" s="15">
        <f>'[1]8. разд '!J465</f>
        <v>5000000</v>
      </c>
      <c r="K323" s="15">
        <f>'[1]8. разд '!K465</f>
        <v>0</v>
      </c>
    </row>
    <row r="324" spans="1:11" ht="38.25" x14ac:dyDescent="0.25">
      <c r="A324" s="17" t="s">
        <v>284</v>
      </c>
      <c r="B324" s="8" t="s">
        <v>285</v>
      </c>
      <c r="C324" s="8"/>
      <c r="D324" s="14"/>
      <c r="E324" s="14"/>
      <c r="F324" s="15">
        <f t="shared" ref="F324:K324" si="98">F325+F330</f>
        <v>3138960.55</v>
      </c>
      <c r="G324" s="15">
        <f t="shared" si="98"/>
        <v>0</v>
      </c>
      <c r="H324" s="15">
        <f t="shared" si="98"/>
        <v>-136000</v>
      </c>
      <c r="I324" s="15">
        <f t="shared" si="98"/>
        <v>0</v>
      </c>
      <c r="J324" s="15">
        <f t="shared" si="98"/>
        <v>3002960.55</v>
      </c>
      <c r="K324" s="15">
        <f t="shared" si="98"/>
        <v>0</v>
      </c>
    </row>
    <row r="325" spans="1:11" ht="38.25" x14ac:dyDescent="0.25">
      <c r="A325" s="17" t="s">
        <v>286</v>
      </c>
      <c r="B325" s="8" t="s">
        <v>287</v>
      </c>
      <c r="C325" s="8"/>
      <c r="D325" s="14"/>
      <c r="E325" s="14"/>
      <c r="F325" s="15">
        <f>F326</f>
        <v>2138960.5499999998</v>
      </c>
      <c r="G325" s="15">
        <f t="shared" ref="G325:K328" si="99">G326</f>
        <v>0</v>
      </c>
      <c r="H325" s="15">
        <f t="shared" si="99"/>
        <v>364000</v>
      </c>
      <c r="I325" s="15">
        <f t="shared" si="99"/>
        <v>0</v>
      </c>
      <c r="J325" s="15">
        <f t="shared" si="99"/>
        <v>2502960.5499999998</v>
      </c>
      <c r="K325" s="15">
        <f t="shared" si="99"/>
        <v>0</v>
      </c>
    </row>
    <row r="326" spans="1:11" ht="25.5" x14ac:dyDescent="0.25">
      <c r="A326" s="21" t="s">
        <v>288</v>
      </c>
      <c r="B326" s="8" t="s">
        <v>289</v>
      </c>
      <c r="C326" s="8"/>
      <c r="D326" s="14"/>
      <c r="E326" s="14"/>
      <c r="F326" s="15">
        <f>F327</f>
        <v>2138960.5499999998</v>
      </c>
      <c r="G326" s="15">
        <f t="shared" si="99"/>
        <v>0</v>
      </c>
      <c r="H326" s="15">
        <f t="shared" si="99"/>
        <v>364000</v>
      </c>
      <c r="I326" s="15">
        <f t="shared" si="99"/>
        <v>0</v>
      </c>
      <c r="J326" s="15">
        <f t="shared" si="99"/>
        <v>2502960.5499999998</v>
      </c>
      <c r="K326" s="15">
        <f t="shared" si="99"/>
        <v>0</v>
      </c>
    </row>
    <row r="327" spans="1:11" ht="25.5" x14ac:dyDescent="0.25">
      <c r="A327" s="17" t="s">
        <v>25</v>
      </c>
      <c r="B327" s="8" t="s">
        <v>289</v>
      </c>
      <c r="C327" s="8" t="s">
        <v>68</v>
      </c>
      <c r="D327" s="14"/>
      <c r="E327" s="14"/>
      <c r="F327" s="15">
        <f>F328</f>
        <v>2138960.5499999998</v>
      </c>
      <c r="G327" s="15">
        <f t="shared" si="99"/>
        <v>0</v>
      </c>
      <c r="H327" s="15">
        <f t="shared" si="99"/>
        <v>364000</v>
      </c>
      <c r="I327" s="15">
        <f t="shared" si="99"/>
        <v>0</v>
      </c>
      <c r="J327" s="15">
        <f t="shared" si="99"/>
        <v>2502960.5499999998</v>
      </c>
      <c r="K327" s="15">
        <f t="shared" si="99"/>
        <v>0</v>
      </c>
    </row>
    <row r="328" spans="1:11" x14ac:dyDescent="0.25">
      <c r="A328" s="18" t="s">
        <v>258</v>
      </c>
      <c r="B328" s="8" t="s">
        <v>289</v>
      </c>
      <c r="C328" s="8" t="s">
        <v>68</v>
      </c>
      <c r="D328" s="14" t="s">
        <v>34</v>
      </c>
      <c r="E328" s="14"/>
      <c r="F328" s="15">
        <f>F329</f>
        <v>2138960.5499999998</v>
      </c>
      <c r="G328" s="15">
        <f t="shared" si="99"/>
        <v>0</v>
      </c>
      <c r="H328" s="15">
        <f t="shared" si="99"/>
        <v>364000</v>
      </c>
      <c r="I328" s="15">
        <f t="shared" si="99"/>
        <v>0</v>
      </c>
      <c r="J328" s="15">
        <f t="shared" si="99"/>
        <v>2502960.5499999998</v>
      </c>
      <c r="K328" s="15">
        <f t="shared" si="99"/>
        <v>0</v>
      </c>
    </row>
    <row r="329" spans="1:11" x14ac:dyDescent="0.25">
      <c r="A329" s="18" t="s">
        <v>275</v>
      </c>
      <c r="B329" s="8" t="s">
        <v>289</v>
      </c>
      <c r="C329" s="8" t="s">
        <v>68</v>
      </c>
      <c r="D329" s="14" t="s">
        <v>34</v>
      </c>
      <c r="E329" s="14" t="s">
        <v>276</v>
      </c>
      <c r="F329" s="15">
        <f>'[1]8. разд '!F469</f>
        <v>2138960.5499999998</v>
      </c>
      <c r="G329" s="15">
        <f>'[1]8. разд '!G469</f>
        <v>0</v>
      </c>
      <c r="H329" s="15">
        <f>'[1]8. разд '!H469</f>
        <v>364000</v>
      </c>
      <c r="I329" s="15">
        <f>'[1]8. разд '!I469</f>
        <v>0</v>
      </c>
      <c r="J329" s="15">
        <f>'[1]8. разд '!J469</f>
        <v>2502960.5499999998</v>
      </c>
      <c r="K329" s="15">
        <f>'[1]8. разд '!K469</f>
        <v>0</v>
      </c>
    </row>
    <row r="330" spans="1:11" ht="63.75" x14ac:dyDescent="0.25">
      <c r="A330" s="21" t="s">
        <v>290</v>
      </c>
      <c r="B330" s="8" t="s">
        <v>291</v>
      </c>
      <c r="C330" s="8"/>
      <c r="D330" s="14"/>
      <c r="E330" s="14"/>
      <c r="F330" s="15">
        <f>F331</f>
        <v>1000000</v>
      </c>
      <c r="G330" s="15">
        <f t="shared" ref="G330:K333" si="100">G331</f>
        <v>0</v>
      </c>
      <c r="H330" s="15">
        <f t="shared" si="100"/>
        <v>-500000</v>
      </c>
      <c r="I330" s="15">
        <f t="shared" si="100"/>
        <v>0</v>
      </c>
      <c r="J330" s="15">
        <f t="shared" si="100"/>
        <v>500000</v>
      </c>
      <c r="K330" s="15">
        <f t="shared" si="100"/>
        <v>0</v>
      </c>
    </row>
    <row r="331" spans="1:11" ht="38.25" x14ac:dyDescent="0.25">
      <c r="A331" s="21" t="s">
        <v>292</v>
      </c>
      <c r="B331" s="8" t="s">
        <v>293</v>
      </c>
      <c r="C331" s="8"/>
      <c r="D331" s="14"/>
      <c r="E331" s="14"/>
      <c r="F331" s="15">
        <f>F332</f>
        <v>1000000</v>
      </c>
      <c r="G331" s="15">
        <f t="shared" si="100"/>
        <v>0</v>
      </c>
      <c r="H331" s="15">
        <f t="shared" si="100"/>
        <v>-500000</v>
      </c>
      <c r="I331" s="15">
        <f t="shared" si="100"/>
        <v>0</v>
      </c>
      <c r="J331" s="15">
        <f t="shared" si="100"/>
        <v>500000</v>
      </c>
      <c r="K331" s="15">
        <f t="shared" si="100"/>
        <v>0</v>
      </c>
    </row>
    <row r="332" spans="1:11" ht="25.5" x14ac:dyDescent="0.25">
      <c r="A332" s="17" t="s">
        <v>25</v>
      </c>
      <c r="B332" s="8" t="s">
        <v>293</v>
      </c>
      <c r="C332" s="8" t="s">
        <v>68</v>
      </c>
      <c r="D332" s="14"/>
      <c r="E332" s="14"/>
      <c r="F332" s="15">
        <f>F333</f>
        <v>1000000</v>
      </c>
      <c r="G332" s="15">
        <f t="shared" si="100"/>
        <v>0</v>
      </c>
      <c r="H332" s="15">
        <f t="shared" si="100"/>
        <v>-500000</v>
      </c>
      <c r="I332" s="15">
        <f t="shared" si="100"/>
        <v>0</v>
      </c>
      <c r="J332" s="15">
        <f t="shared" si="100"/>
        <v>500000</v>
      </c>
      <c r="K332" s="15">
        <f t="shared" si="100"/>
        <v>0</v>
      </c>
    </row>
    <row r="333" spans="1:11" x14ac:dyDescent="0.25">
      <c r="A333" s="18" t="s">
        <v>258</v>
      </c>
      <c r="B333" s="8" t="s">
        <v>293</v>
      </c>
      <c r="C333" s="8" t="s">
        <v>68</v>
      </c>
      <c r="D333" s="14" t="s">
        <v>34</v>
      </c>
      <c r="E333" s="14"/>
      <c r="F333" s="15">
        <f>F334</f>
        <v>1000000</v>
      </c>
      <c r="G333" s="15">
        <f t="shared" si="100"/>
        <v>0</v>
      </c>
      <c r="H333" s="15">
        <f t="shared" si="100"/>
        <v>-500000</v>
      </c>
      <c r="I333" s="15">
        <f t="shared" si="100"/>
        <v>0</v>
      </c>
      <c r="J333" s="15">
        <f t="shared" si="100"/>
        <v>500000</v>
      </c>
      <c r="K333" s="15">
        <f t="shared" si="100"/>
        <v>0</v>
      </c>
    </row>
    <row r="334" spans="1:11" x14ac:dyDescent="0.25">
      <c r="A334" s="18" t="s">
        <v>275</v>
      </c>
      <c r="B334" s="8" t="s">
        <v>293</v>
      </c>
      <c r="C334" s="8" t="s">
        <v>68</v>
      </c>
      <c r="D334" s="14" t="s">
        <v>34</v>
      </c>
      <c r="E334" s="14" t="s">
        <v>276</v>
      </c>
      <c r="F334" s="15">
        <f>'[1]8. разд '!F472</f>
        <v>1000000</v>
      </c>
      <c r="G334" s="15">
        <f>'[1]8. разд '!G472</f>
        <v>0</v>
      </c>
      <c r="H334" s="15">
        <f>'[1]8. разд '!H472</f>
        <v>-500000</v>
      </c>
      <c r="I334" s="15">
        <f>'[1]8. разд '!I472</f>
        <v>0</v>
      </c>
      <c r="J334" s="15">
        <f>'[1]8. разд '!J472</f>
        <v>500000</v>
      </c>
      <c r="K334" s="15">
        <f>'[1]8. разд '!K472</f>
        <v>0</v>
      </c>
    </row>
    <row r="335" spans="1:11" ht="25.5" x14ac:dyDescent="0.25">
      <c r="A335" s="17" t="s">
        <v>294</v>
      </c>
      <c r="B335" s="8" t="s">
        <v>295</v>
      </c>
      <c r="C335" s="8"/>
      <c r="D335" s="14"/>
      <c r="E335" s="14"/>
      <c r="F335" s="15" t="e">
        <f t="shared" ref="F335:K335" si="101">F336+F353</f>
        <v>#REF!</v>
      </c>
      <c r="G335" s="15" t="e">
        <f t="shared" si="101"/>
        <v>#REF!</v>
      </c>
      <c r="H335" s="15" t="e">
        <f t="shared" si="101"/>
        <v>#REF!</v>
      </c>
      <c r="I335" s="15" t="e">
        <f t="shared" si="101"/>
        <v>#REF!</v>
      </c>
      <c r="J335" s="15">
        <f t="shared" si="101"/>
        <v>49746984.039999999</v>
      </c>
      <c r="K335" s="15">
        <f t="shared" si="101"/>
        <v>11982778.050000001</v>
      </c>
    </row>
    <row r="336" spans="1:11" ht="38.25" x14ac:dyDescent="0.25">
      <c r="A336" s="17" t="s">
        <v>296</v>
      </c>
      <c r="B336" s="8" t="s">
        <v>297</v>
      </c>
      <c r="C336" s="8"/>
      <c r="D336" s="14"/>
      <c r="E336" s="14"/>
      <c r="F336" s="15">
        <f t="shared" ref="F336:K336" si="102">F341+F345+F337+F349</f>
        <v>33111293.039999999</v>
      </c>
      <c r="G336" s="15">
        <f t="shared" si="102"/>
        <v>11982778.050000001</v>
      </c>
      <c r="H336" s="15">
        <f t="shared" si="102"/>
        <v>206691</v>
      </c>
      <c r="I336" s="15">
        <f t="shared" si="102"/>
        <v>0</v>
      </c>
      <c r="J336" s="15">
        <f t="shared" si="102"/>
        <v>33317984.039999999</v>
      </c>
      <c r="K336" s="15">
        <f t="shared" si="102"/>
        <v>11982778.050000001</v>
      </c>
    </row>
    <row r="337" spans="1:11" ht="51" x14ac:dyDescent="0.25">
      <c r="A337" s="17" t="s">
        <v>298</v>
      </c>
      <c r="B337" s="8" t="s">
        <v>299</v>
      </c>
      <c r="C337" s="8"/>
      <c r="D337" s="14"/>
      <c r="E337" s="14"/>
      <c r="F337" s="15">
        <f>F338</f>
        <v>11982778.050000001</v>
      </c>
      <c r="G337" s="15">
        <f t="shared" ref="G337:K339" si="103">G338</f>
        <v>11982778.050000001</v>
      </c>
      <c r="H337" s="15">
        <f t="shared" si="103"/>
        <v>0</v>
      </c>
      <c r="I337" s="15">
        <f t="shared" si="103"/>
        <v>0</v>
      </c>
      <c r="J337" s="15">
        <f t="shared" si="103"/>
        <v>11982778.050000001</v>
      </c>
      <c r="K337" s="15">
        <f t="shared" si="103"/>
        <v>11982778.050000001</v>
      </c>
    </row>
    <row r="338" spans="1:11" ht="25.5" x14ac:dyDescent="0.25">
      <c r="A338" s="17" t="s">
        <v>25</v>
      </c>
      <c r="B338" s="8" t="s">
        <v>299</v>
      </c>
      <c r="C338" s="8" t="s">
        <v>68</v>
      </c>
      <c r="D338" s="14"/>
      <c r="E338" s="14"/>
      <c r="F338" s="15">
        <f>F339</f>
        <v>11982778.050000001</v>
      </c>
      <c r="G338" s="15">
        <f t="shared" si="103"/>
        <v>11982778.050000001</v>
      </c>
      <c r="H338" s="15">
        <f t="shared" si="103"/>
        <v>0</v>
      </c>
      <c r="I338" s="15">
        <f t="shared" si="103"/>
        <v>0</v>
      </c>
      <c r="J338" s="15">
        <f t="shared" si="103"/>
        <v>11982778.050000001</v>
      </c>
      <c r="K338" s="15">
        <f t="shared" si="103"/>
        <v>11982778.050000001</v>
      </c>
    </row>
    <row r="339" spans="1:11" x14ac:dyDescent="0.25">
      <c r="A339" s="17" t="s">
        <v>258</v>
      </c>
      <c r="B339" s="8" t="s">
        <v>299</v>
      </c>
      <c r="C339" s="8" t="s">
        <v>68</v>
      </c>
      <c r="D339" s="14" t="s">
        <v>34</v>
      </c>
      <c r="E339" s="14"/>
      <c r="F339" s="15">
        <f>F340</f>
        <v>11982778.050000001</v>
      </c>
      <c r="G339" s="15">
        <f t="shared" si="103"/>
        <v>11982778.050000001</v>
      </c>
      <c r="H339" s="15">
        <f t="shared" si="103"/>
        <v>0</v>
      </c>
      <c r="I339" s="15">
        <f t="shared" si="103"/>
        <v>0</v>
      </c>
      <c r="J339" s="15">
        <f t="shared" si="103"/>
        <v>11982778.050000001</v>
      </c>
      <c r="K339" s="15">
        <f t="shared" si="103"/>
        <v>11982778.050000001</v>
      </c>
    </row>
    <row r="340" spans="1:11" x14ac:dyDescent="0.25">
      <c r="A340" s="17" t="s">
        <v>300</v>
      </c>
      <c r="B340" s="8" t="s">
        <v>299</v>
      </c>
      <c r="C340" s="8" t="s">
        <v>68</v>
      </c>
      <c r="D340" s="14" t="s">
        <v>34</v>
      </c>
      <c r="E340" s="14" t="s">
        <v>48</v>
      </c>
      <c r="F340" s="15">
        <f>'[1]8. разд '!F441</f>
        <v>11982778.050000001</v>
      </c>
      <c r="G340" s="15">
        <f>'[1]8. разд '!G441</f>
        <v>11982778.050000001</v>
      </c>
      <c r="H340" s="15">
        <f>'[1]8. разд '!H441</f>
        <v>0</v>
      </c>
      <c r="I340" s="15">
        <f>'[1]8. разд '!I441</f>
        <v>0</v>
      </c>
      <c r="J340" s="15">
        <f>'[1]8. разд '!J441</f>
        <v>11982778.050000001</v>
      </c>
      <c r="K340" s="15">
        <f>'[1]8. разд '!K441</f>
        <v>11982778.050000001</v>
      </c>
    </row>
    <row r="341" spans="1:11" ht="38.25" x14ac:dyDescent="0.25">
      <c r="A341" s="18" t="s">
        <v>301</v>
      </c>
      <c r="B341" s="8" t="s">
        <v>302</v>
      </c>
      <c r="C341" s="8"/>
      <c r="D341" s="14"/>
      <c r="E341" s="14"/>
      <c r="F341" s="15">
        <f>F342</f>
        <v>1941739.17</v>
      </c>
      <c r="G341" s="15">
        <f t="shared" ref="G341:K343" si="104">G342</f>
        <v>0</v>
      </c>
      <c r="H341" s="15">
        <f t="shared" si="104"/>
        <v>0</v>
      </c>
      <c r="I341" s="15">
        <f t="shared" si="104"/>
        <v>0</v>
      </c>
      <c r="J341" s="15">
        <f t="shared" si="104"/>
        <v>1941739.17</v>
      </c>
      <c r="K341" s="15">
        <f t="shared" si="104"/>
        <v>0</v>
      </c>
    </row>
    <row r="342" spans="1:11" ht="25.5" x14ac:dyDescent="0.25">
      <c r="A342" s="17" t="s">
        <v>25</v>
      </c>
      <c r="B342" s="8" t="s">
        <v>302</v>
      </c>
      <c r="C342" s="8" t="s">
        <v>68</v>
      </c>
      <c r="D342" s="14"/>
      <c r="E342" s="14"/>
      <c r="F342" s="15">
        <f>F343</f>
        <v>1941739.17</v>
      </c>
      <c r="G342" s="15">
        <f t="shared" si="104"/>
        <v>0</v>
      </c>
      <c r="H342" s="15">
        <f t="shared" si="104"/>
        <v>0</v>
      </c>
      <c r="I342" s="15">
        <f t="shared" si="104"/>
        <v>0</v>
      </c>
      <c r="J342" s="15">
        <f t="shared" si="104"/>
        <v>1941739.17</v>
      </c>
      <c r="K342" s="15">
        <f t="shared" si="104"/>
        <v>0</v>
      </c>
    </row>
    <row r="343" spans="1:11" x14ac:dyDescent="0.25">
      <c r="A343" s="17" t="s">
        <v>258</v>
      </c>
      <c r="B343" s="8" t="s">
        <v>302</v>
      </c>
      <c r="C343" s="8" t="s">
        <v>68</v>
      </c>
      <c r="D343" s="14" t="s">
        <v>34</v>
      </c>
      <c r="E343" s="14"/>
      <c r="F343" s="15">
        <f>F344</f>
        <v>1941739.17</v>
      </c>
      <c r="G343" s="15">
        <f t="shared" si="104"/>
        <v>0</v>
      </c>
      <c r="H343" s="15">
        <f t="shared" si="104"/>
        <v>0</v>
      </c>
      <c r="I343" s="15">
        <f t="shared" si="104"/>
        <v>0</v>
      </c>
      <c r="J343" s="15">
        <f t="shared" si="104"/>
        <v>1941739.17</v>
      </c>
      <c r="K343" s="15">
        <f t="shared" si="104"/>
        <v>0</v>
      </c>
    </row>
    <row r="344" spans="1:11" x14ac:dyDescent="0.25">
      <c r="A344" s="17" t="s">
        <v>300</v>
      </c>
      <c r="B344" s="8" t="s">
        <v>302</v>
      </c>
      <c r="C344" s="8" t="s">
        <v>68</v>
      </c>
      <c r="D344" s="14" t="s">
        <v>34</v>
      </c>
      <c r="E344" s="14" t="s">
        <v>48</v>
      </c>
      <c r="F344" s="15">
        <f>'[1]8. разд '!F443</f>
        <v>1941739.17</v>
      </c>
      <c r="G344" s="15">
        <f>'[1]8. разд '!G443</f>
        <v>0</v>
      </c>
      <c r="H344" s="15">
        <f>'[1]8. разд '!H443</f>
        <v>0</v>
      </c>
      <c r="I344" s="15">
        <f>'[1]8. разд '!I443</f>
        <v>0</v>
      </c>
      <c r="J344" s="15">
        <f>'[1]8. разд '!J443</f>
        <v>1941739.17</v>
      </c>
      <c r="K344" s="15">
        <f>'[1]8. разд '!K443</f>
        <v>0</v>
      </c>
    </row>
    <row r="345" spans="1:11" ht="25.5" x14ac:dyDescent="0.25">
      <c r="A345" s="18" t="s">
        <v>303</v>
      </c>
      <c r="B345" s="8" t="s">
        <v>304</v>
      </c>
      <c r="C345" s="8"/>
      <c r="D345" s="14"/>
      <c r="E345" s="14"/>
      <c r="F345" s="15">
        <f>F346</f>
        <v>1000000</v>
      </c>
      <c r="G345" s="15">
        <f t="shared" ref="G345:K347" si="105">G346</f>
        <v>0</v>
      </c>
      <c r="H345" s="15">
        <f t="shared" si="105"/>
        <v>206691</v>
      </c>
      <c r="I345" s="15">
        <f t="shared" si="105"/>
        <v>0</v>
      </c>
      <c r="J345" s="15">
        <f t="shared" si="105"/>
        <v>1206691</v>
      </c>
      <c r="K345" s="15">
        <f t="shared" si="105"/>
        <v>0</v>
      </c>
    </row>
    <row r="346" spans="1:11" ht="25.5" x14ac:dyDescent="0.25">
      <c r="A346" s="17" t="s">
        <v>25</v>
      </c>
      <c r="B346" s="8" t="s">
        <v>304</v>
      </c>
      <c r="C346" s="8" t="s">
        <v>68</v>
      </c>
      <c r="D346" s="14"/>
      <c r="E346" s="14"/>
      <c r="F346" s="15">
        <f>F347</f>
        <v>1000000</v>
      </c>
      <c r="G346" s="15">
        <f t="shared" si="105"/>
        <v>0</v>
      </c>
      <c r="H346" s="15">
        <f t="shared" si="105"/>
        <v>206691</v>
      </c>
      <c r="I346" s="15">
        <f t="shared" si="105"/>
        <v>0</v>
      </c>
      <c r="J346" s="15">
        <f t="shared" si="105"/>
        <v>1206691</v>
      </c>
      <c r="K346" s="15">
        <f t="shared" si="105"/>
        <v>0</v>
      </c>
    </row>
    <row r="347" spans="1:11" x14ac:dyDescent="0.25">
      <c r="A347" s="17" t="s">
        <v>258</v>
      </c>
      <c r="B347" s="8" t="s">
        <v>304</v>
      </c>
      <c r="C347" s="8" t="s">
        <v>68</v>
      </c>
      <c r="D347" s="14" t="s">
        <v>34</v>
      </c>
      <c r="E347" s="14"/>
      <c r="F347" s="15">
        <f>F348</f>
        <v>1000000</v>
      </c>
      <c r="G347" s="15">
        <f t="shared" si="105"/>
        <v>0</v>
      </c>
      <c r="H347" s="15">
        <f t="shared" si="105"/>
        <v>206691</v>
      </c>
      <c r="I347" s="15">
        <f t="shared" si="105"/>
        <v>0</v>
      </c>
      <c r="J347" s="15">
        <f t="shared" si="105"/>
        <v>1206691</v>
      </c>
      <c r="K347" s="15">
        <f t="shared" si="105"/>
        <v>0</v>
      </c>
    </row>
    <row r="348" spans="1:11" x14ac:dyDescent="0.25">
      <c r="A348" s="17" t="s">
        <v>300</v>
      </c>
      <c r="B348" s="8" t="s">
        <v>304</v>
      </c>
      <c r="C348" s="8" t="s">
        <v>68</v>
      </c>
      <c r="D348" s="14" t="s">
        <v>34</v>
      </c>
      <c r="E348" s="14" t="s">
        <v>48</v>
      </c>
      <c r="F348" s="15">
        <f>'[1]8. разд '!F445</f>
        <v>1000000</v>
      </c>
      <c r="G348" s="15">
        <f>'[1]8. разд '!G445</f>
        <v>0</v>
      </c>
      <c r="H348" s="15">
        <f>'[1]8. разд '!H445</f>
        <v>206691</v>
      </c>
      <c r="I348" s="15">
        <f>'[1]8. разд '!I445</f>
        <v>0</v>
      </c>
      <c r="J348" s="15">
        <f>'[1]8. разд '!J445</f>
        <v>1206691</v>
      </c>
      <c r="K348" s="15">
        <f>'[1]8. разд '!K445</f>
        <v>0</v>
      </c>
    </row>
    <row r="349" spans="1:11" ht="38.25" x14ac:dyDescent="0.25">
      <c r="A349" s="26" t="s">
        <v>305</v>
      </c>
      <c r="B349" s="8" t="s">
        <v>306</v>
      </c>
      <c r="C349" s="8"/>
      <c r="D349" s="14"/>
      <c r="E349" s="14"/>
      <c r="F349" s="15">
        <f>F350</f>
        <v>18186775.819999997</v>
      </c>
      <c r="G349" s="15">
        <f t="shared" ref="G349:K351" si="106">G350</f>
        <v>0</v>
      </c>
      <c r="H349" s="15">
        <f t="shared" si="106"/>
        <v>0</v>
      </c>
      <c r="I349" s="15">
        <f t="shared" si="106"/>
        <v>0</v>
      </c>
      <c r="J349" s="15">
        <f t="shared" si="106"/>
        <v>18186775.819999997</v>
      </c>
      <c r="K349" s="15">
        <f t="shared" si="106"/>
        <v>0</v>
      </c>
    </row>
    <row r="350" spans="1:11" ht="25.5" x14ac:dyDescent="0.25">
      <c r="A350" s="17" t="s">
        <v>25</v>
      </c>
      <c r="B350" s="8" t="s">
        <v>306</v>
      </c>
      <c r="C350" s="8" t="s">
        <v>68</v>
      </c>
      <c r="D350" s="14"/>
      <c r="E350" s="14"/>
      <c r="F350" s="15">
        <f>F351</f>
        <v>18186775.819999997</v>
      </c>
      <c r="G350" s="15">
        <f t="shared" si="106"/>
        <v>0</v>
      </c>
      <c r="H350" s="15">
        <f t="shared" si="106"/>
        <v>0</v>
      </c>
      <c r="I350" s="15">
        <f t="shared" si="106"/>
        <v>0</v>
      </c>
      <c r="J350" s="15">
        <f t="shared" si="106"/>
        <v>18186775.819999997</v>
      </c>
      <c r="K350" s="15">
        <f t="shared" si="106"/>
        <v>0</v>
      </c>
    </row>
    <row r="351" spans="1:11" x14ac:dyDescent="0.25">
      <c r="A351" s="17" t="s">
        <v>258</v>
      </c>
      <c r="B351" s="8" t="s">
        <v>306</v>
      </c>
      <c r="C351" s="8" t="s">
        <v>68</v>
      </c>
      <c r="D351" s="14" t="s">
        <v>34</v>
      </c>
      <c r="E351" s="14"/>
      <c r="F351" s="15">
        <f>F352</f>
        <v>18186775.819999997</v>
      </c>
      <c r="G351" s="15">
        <f t="shared" si="106"/>
        <v>0</v>
      </c>
      <c r="H351" s="15">
        <f t="shared" si="106"/>
        <v>0</v>
      </c>
      <c r="I351" s="15">
        <f t="shared" si="106"/>
        <v>0</v>
      </c>
      <c r="J351" s="15">
        <f t="shared" si="106"/>
        <v>18186775.819999997</v>
      </c>
      <c r="K351" s="15">
        <f t="shared" si="106"/>
        <v>0</v>
      </c>
    </row>
    <row r="352" spans="1:11" x14ac:dyDescent="0.25">
      <c r="A352" s="17" t="s">
        <v>300</v>
      </c>
      <c r="B352" s="8" t="s">
        <v>306</v>
      </c>
      <c r="C352" s="8" t="s">
        <v>68</v>
      </c>
      <c r="D352" s="14" t="s">
        <v>34</v>
      </c>
      <c r="E352" s="14" t="s">
        <v>48</v>
      </c>
      <c r="F352" s="15">
        <f>'[1]8. разд '!F447</f>
        <v>18186775.819999997</v>
      </c>
      <c r="G352" s="15">
        <f>'[1]8. разд '!G447</f>
        <v>0</v>
      </c>
      <c r="H352" s="15">
        <f>'[1]8. разд '!H447</f>
        <v>0</v>
      </c>
      <c r="I352" s="15">
        <f>'[1]8. разд '!I447</f>
        <v>0</v>
      </c>
      <c r="J352" s="15">
        <f>'[1]8. разд '!J447</f>
        <v>18186775.819999997</v>
      </c>
      <c r="K352" s="15">
        <f>'[1]8. разд '!K447</f>
        <v>0</v>
      </c>
    </row>
    <row r="353" spans="1:11" ht="25.5" x14ac:dyDescent="0.25">
      <c r="A353" s="17" t="s">
        <v>307</v>
      </c>
      <c r="B353" s="8" t="s">
        <v>308</v>
      </c>
      <c r="C353" s="8"/>
      <c r="D353" s="14"/>
      <c r="E353" s="14"/>
      <c r="F353" s="15" t="e">
        <f>F354+F358+#REF!</f>
        <v>#REF!</v>
      </c>
      <c r="G353" s="15" t="e">
        <f>G354+G358+#REF!</f>
        <v>#REF!</v>
      </c>
      <c r="H353" s="15" t="e">
        <f>H354+H358+#REF!</f>
        <v>#REF!</v>
      </c>
      <c r="I353" s="15" t="e">
        <f>I354+I358+#REF!</f>
        <v>#REF!</v>
      </c>
      <c r="J353" s="15">
        <f>J354+J358</f>
        <v>16429000</v>
      </c>
      <c r="K353" s="15">
        <f>K354+K358</f>
        <v>0</v>
      </c>
    </row>
    <row r="354" spans="1:11" ht="25.5" x14ac:dyDescent="0.25">
      <c r="A354" s="17" t="s">
        <v>309</v>
      </c>
      <c r="B354" s="8" t="s">
        <v>310</v>
      </c>
      <c r="C354" s="8"/>
      <c r="D354" s="14"/>
      <c r="E354" s="14"/>
      <c r="F354" s="15">
        <f>F355</f>
        <v>4300000</v>
      </c>
      <c r="G354" s="15">
        <f t="shared" ref="G354:K356" si="107">G355</f>
        <v>0</v>
      </c>
      <c r="H354" s="15">
        <f t="shared" si="107"/>
        <v>0</v>
      </c>
      <c r="I354" s="15">
        <f t="shared" si="107"/>
        <v>0</v>
      </c>
      <c r="J354" s="15">
        <f t="shared" si="107"/>
        <v>4300000</v>
      </c>
      <c r="K354" s="15">
        <f t="shared" si="107"/>
        <v>0</v>
      </c>
    </row>
    <row r="355" spans="1:11" ht="25.5" x14ac:dyDescent="0.25">
      <c r="A355" s="17" t="s">
        <v>25</v>
      </c>
      <c r="B355" s="8" t="s">
        <v>310</v>
      </c>
      <c r="C355" s="8" t="s">
        <v>68</v>
      </c>
      <c r="D355" s="14"/>
      <c r="E355" s="14"/>
      <c r="F355" s="15">
        <f>F356</f>
        <v>4300000</v>
      </c>
      <c r="G355" s="15">
        <f t="shared" si="107"/>
        <v>0</v>
      </c>
      <c r="H355" s="15">
        <f t="shared" si="107"/>
        <v>0</v>
      </c>
      <c r="I355" s="15">
        <f t="shared" si="107"/>
        <v>0</v>
      </c>
      <c r="J355" s="15">
        <f t="shared" si="107"/>
        <v>4300000</v>
      </c>
      <c r="K355" s="15">
        <f t="shared" si="107"/>
        <v>0</v>
      </c>
    </row>
    <row r="356" spans="1:11" x14ac:dyDescent="0.25">
      <c r="A356" s="17" t="s">
        <v>258</v>
      </c>
      <c r="B356" s="8" t="s">
        <v>310</v>
      </c>
      <c r="C356" s="8" t="s">
        <v>68</v>
      </c>
      <c r="D356" s="14" t="s">
        <v>34</v>
      </c>
      <c r="E356" s="14"/>
      <c r="F356" s="15">
        <f>F357</f>
        <v>4300000</v>
      </c>
      <c r="G356" s="15">
        <f t="shared" si="107"/>
        <v>0</v>
      </c>
      <c r="H356" s="15">
        <f t="shared" si="107"/>
        <v>0</v>
      </c>
      <c r="I356" s="15">
        <f t="shared" si="107"/>
        <v>0</v>
      </c>
      <c r="J356" s="15">
        <f t="shared" si="107"/>
        <v>4300000</v>
      </c>
      <c r="K356" s="15">
        <f t="shared" si="107"/>
        <v>0</v>
      </c>
    </row>
    <row r="357" spans="1:11" x14ac:dyDescent="0.25">
      <c r="A357" s="17" t="s">
        <v>300</v>
      </c>
      <c r="B357" s="8" t="s">
        <v>310</v>
      </c>
      <c r="C357" s="8" t="s">
        <v>68</v>
      </c>
      <c r="D357" s="14" t="s">
        <v>34</v>
      </c>
      <c r="E357" s="14" t="s">
        <v>48</v>
      </c>
      <c r="F357" s="15">
        <f>'[1]8. разд '!F450</f>
        <v>4300000</v>
      </c>
      <c r="G357" s="15">
        <f>'[1]8. разд '!G450</f>
        <v>0</v>
      </c>
      <c r="H357" s="15">
        <f>'[1]8. разд '!H450</f>
        <v>0</v>
      </c>
      <c r="I357" s="15">
        <f>'[1]8. разд '!I450</f>
        <v>0</v>
      </c>
      <c r="J357" s="15">
        <f>'[1]8. разд '!J450</f>
        <v>4300000</v>
      </c>
      <c r="K357" s="15">
        <f>'[1]8. разд '!K450</f>
        <v>0</v>
      </c>
    </row>
    <row r="358" spans="1:11" ht="25.5" x14ac:dyDescent="0.25">
      <c r="A358" s="17" t="s">
        <v>311</v>
      </c>
      <c r="B358" s="8" t="s">
        <v>312</v>
      </c>
      <c r="C358" s="8"/>
      <c r="D358" s="14"/>
      <c r="E358" s="14"/>
      <c r="F358" s="15">
        <f>F359</f>
        <v>12129000</v>
      </c>
      <c r="G358" s="15">
        <f t="shared" ref="G358:K360" si="108">G359</f>
        <v>0</v>
      </c>
      <c r="H358" s="15">
        <f t="shared" si="108"/>
        <v>0</v>
      </c>
      <c r="I358" s="15">
        <f t="shared" si="108"/>
        <v>0</v>
      </c>
      <c r="J358" s="15">
        <f t="shared" si="108"/>
        <v>12129000</v>
      </c>
      <c r="K358" s="15">
        <f t="shared" si="108"/>
        <v>0</v>
      </c>
    </row>
    <row r="359" spans="1:11" ht="25.5" x14ac:dyDescent="0.25">
      <c r="A359" s="17" t="s">
        <v>25</v>
      </c>
      <c r="B359" s="8" t="s">
        <v>312</v>
      </c>
      <c r="C359" s="8" t="s">
        <v>68</v>
      </c>
      <c r="D359" s="14"/>
      <c r="E359" s="14"/>
      <c r="F359" s="15">
        <f>F360</f>
        <v>12129000</v>
      </c>
      <c r="G359" s="15">
        <f t="shared" si="108"/>
        <v>0</v>
      </c>
      <c r="H359" s="15">
        <f t="shared" si="108"/>
        <v>0</v>
      </c>
      <c r="I359" s="15">
        <f t="shared" si="108"/>
        <v>0</v>
      </c>
      <c r="J359" s="15">
        <f t="shared" si="108"/>
        <v>12129000</v>
      </c>
      <c r="K359" s="15">
        <f t="shared" si="108"/>
        <v>0</v>
      </c>
    </row>
    <row r="360" spans="1:11" x14ac:dyDescent="0.25">
      <c r="A360" s="18" t="s">
        <v>258</v>
      </c>
      <c r="B360" s="8" t="s">
        <v>312</v>
      </c>
      <c r="C360" s="8" t="s">
        <v>68</v>
      </c>
      <c r="D360" s="14" t="s">
        <v>34</v>
      </c>
      <c r="E360" s="14"/>
      <c r="F360" s="15">
        <f>F361</f>
        <v>12129000</v>
      </c>
      <c r="G360" s="15">
        <f t="shared" si="108"/>
        <v>0</v>
      </c>
      <c r="H360" s="15">
        <f t="shared" si="108"/>
        <v>0</v>
      </c>
      <c r="I360" s="15">
        <f t="shared" si="108"/>
        <v>0</v>
      </c>
      <c r="J360" s="15">
        <f t="shared" si="108"/>
        <v>12129000</v>
      </c>
      <c r="K360" s="15">
        <f t="shared" si="108"/>
        <v>0</v>
      </c>
    </row>
    <row r="361" spans="1:11" x14ac:dyDescent="0.25">
      <c r="A361" s="18" t="s">
        <v>275</v>
      </c>
      <c r="B361" s="8" t="s">
        <v>312</v>
      </c>
      <c r="C361" s="8" t="s">
        <v>68</v>
      </c>
      <c r="D361" s="14" t="s">
        <v>34</v>
      </c>
      <c r="E361" s="14" t="s">
        <v>276</v>
      </c>
      <c r="F361" s="15">
        <f>'[1]8. разд '!F476</f>
        <v>12129000</v>
      </c>
      <c r="G361" s="15">
        <f>'[1]8. разд '!G476</f>
        <v>0</v>
      </c>
      <c r="H361" s="15">
        <f>'[1]8. разд '!H476</f>
        <v>0</v>
      </c>
      <c r="I361" s="15">
        <f>'[1]8. разд '!I476</f>
        <v>0</v>
      </c>
      <c r="J361" s="15">
        <f>'[1]8. разд '!J476</f>
        <v>12129000</v>
      </c>
      <c r="K361" s="15">
        <f>'[1]8. разд '!K476</f>
        <v>0</v>
      </c>
    </row>
    <row r="362" spans="1:11" ht="38.25" x14ac:dyDescent="0.25">
      <c r="A362" s="17" t="s">
        <v>313</v>
      </c>
      <c r="B362" s="8" t="s">
        <v>314</v>
      </c>
      <c r="C362" s="8"/>
      <c r="D362" s="14"/>
      <c r="E362" s="14"/>
      <c r="F362" s="15" t="e">
        <f t="shared" ref="F362:K362" si="109">F363+F376+F389+F398+F419+F428+F433</f>
        <v>#REF!</v>
      </c>
      <c r="G362" s="15" t="e">
        <f t="shared" si="109"/>
        <v>#REF!</v>
      </c>
      <c r="H362" s="15" t="e">
        <f t="shared" si="109"/>
        <v>#REF!</v>
      </c>
      <c r="I362" s="15" t="e">
        <f t="shared" si="109"/>
        <v>#REF!</v>
      </c>
      <c r="J362" s="15">
        <f t="shared" si="109"/>
        <v>83893443.409999996</v>
      </c>
      <c r="K362" s="15">
        <f t="shared" si="109"/>
        <v>10610150</v>
      </c>
    </row>
    <row r="363" spans="1:11" ht="38.25" x14ac:dyDescent="0.25">
      <c r="A363" s="17" t="s">
        <v>315</v>
      </c>
      <c r="B363" s="8" t="s">
        <v>316</v>
      </c>
      <c r="C363" s="8"/>
      <c r="D363" s="14"/>
      <c r="E363" s="14"/>
      <c r="F363" s="15" t="e">
        <f>#REF!+F364+#REF!+#REF!+#REF!+F368+F372</f>
        <v>#REF!</v>
      </c>
      <c r="G363" s="15" t="e">
        <f>#REF!+G364+#REF!+#REF!+#REF!+G368+G372</f>
        <v>#REF!</v>
      </c>
      <c r="H363" s="15" t="e">
        <f>#REF!+H364+#REF!+#REF!+#REF!+H368+H372</f>
        <v>#REF!</v>
      </c>
      <c r="I363" s="15" t="e">
        <f>#REF!+I364+#REF!+#REF!+#REF!+I368+I372</f>
        <v>#REF!</v>
      </c>
      <c r="J363" s="15">
        <f>J364+J368+J372</f>
        <v>10028971</v>
      </c>
      <c r="K363" s="15">
        <f>K364+K368+K372</f>
        <v>0</v>
      </c>
    </row>
    <row r="364" spans="1:11" ht="25.5" x14ac:dyDescent="0.25">
      <c r="A364" s="17" t="s">
        <v>317</v>
      </c>
      <c r="B364" s="8" t="s">
        <v>318</v>
      </c>
      <c r="C364" s="8"/>
      <c r="D364" s="14"/>
      <c r="E364" s="14"/>
      <c r="F364" s="15">
        <f>F365</f>
        <v>9992971</v>
      </c>
      <c r="G364" s="15">
        <f t="shared" ref="G364:K366" si="110">G365</f>
        <v>0</v>
      </c>
      <c r="H364" s="15">
        <f t="shared" si="110"/>
        <v>0</v>
      </c>
      <c r="I364" s="15">
        <f t="shared" si="110"/>
        <v>0</v>
      </c>
      <c r="J364" s="15">
        <f t="shared" si="110"/>
        <v>9992971</v>
      </c>
      <c r="K364" s="15">
        <f t="shared" si="110"/>
        <v>0</v>
      </c>
    </row>
    <row r="365" spans="1:11" ht="25.5" x14ac:dyDescent="0.25">
      <c r="A365" s="17" t="s">
        <v>25</v>
      </c>
      <c r="B365" s="8" t="s">
        <v>318</v>
      </c>
      <c r="C365" s="8" t="s">
        <v>68</v>
      </c>
      <c r="D365" s="14"/>
      <c r="E365" s="14"/>
      <c r="F365" s="15">
        <f>F366</f>
        <v>9992971</v>
      </c>
      <c r="G365" s="15">
        <f t="shared" si="110"/>
        <v>0</v>
      </c>
      <c r="H365" s="15">
        <f t="shared" si="110"/>
        <v>0</v>
      </c>
      <c r="I365" s="15">
        <f t="shared" si="110"/>
        <v>0</v>
      </c>
      <c r="J365" s="15">
        <f t="shared" si="110"/>
        <v>9992971</v>
      </c>
      <c r="K365" s="15">
        <f t="shared" si="110"/>
        <v>0</v>
      </c>
    </row>
    <row r="366" spans="1:11" x14ac:dyDescent="0.25">
      <c r="A366" s="17" t="s">
        <v>258</v>
      </c>
      <c r="B366" s="8" t="s">
        <v>318</v>
      </c>
      <c r="C366" s="8" t="s">
        <v>68</v>
      </c>
      <c r="D366" s="14" t="s">
        <v>34</v>
      </c>
      <c r="E366" s="14"/>
      <c r="F366" s="15">
        <f>F367</f>
        <v>9992971</v>
      </c>
      <c r="G366" s="15">
        <f t="shared" si="110"/>
        <v>0</v>
      </c>
      <c r="H366" s="15">
        <f t="shared" si="110"/>
        <v>0</v>
      </c>
      <c r="I366" s="15">
        <f t="shared" si="110"/>
        <v>0</v>
      </c>
      <c r="J366" s="15">
        <f t="shared" si="110"/>
        <v>9992971</v>
      </c>
      <c r="K366" s="15">
        <f t="shared" si="110"/>
        <v>0</v>
      </c>
    </row>
    <row r="367" spans="1:11" x14ac:dyDescent="0.25">
      <c r="A367" s="17" t="s">
        <v>259</v>
      </c>
      <c r="B367" s="8" t="s">
        <v>318</v>
      </c>
      <c r="C367" s="8" t="s">
        <v>68</v>
      </c>
      <c r="D367" s="14" t="s">
        <v>34</v>
      </c>
      <c r="E367" s="14" t="s">
        <v>72</v>
      </c>
      <c r="F367" s="15">
        <f>'[1]8. разд '!F502</f>
        <v>9992971</v>
      </c>
      <c r="G367" s="15">
        <f>'[1]8. разд '!G502</f>
        <v>0</v>
      </c>
      <c r="H367" s="15">
        <f>'[1]8. разд '!H502</f>
        <v>0</v>
      </c>
      <c r="I367" s="15">
        <f>'[1]8. разд '!I502</f>
        <v>0</v>
      </c>
      <c r="J367" s="15">
        <f>'[1]8. разд '!J502</f>
        <v>9992971</v>
      </c>
      <c r="K367" s="15">
        <f>'[1]8. разд '!K502</f>
        <v>0</v>
      </c>
    </row>
    <row r="368" spans="1:11" ht="25.5" x14ac:dyDescent="0.25">
      <c r="A368" s="17" t="s">
        <v>319</v>
      </c>
      <c r="B368" s="8" t="s">
        <v>320</v>
      </c>
      <c r="C368" s="8"/>
      <c r="D368" s="14"/>
      <c r="E368" s="14"/>
      <c r="F368" s="15">
        <f>F369</f>
        <v>0</v>
      </c>
      <c r="G368" s="15">
        <f t="shared" ref="G368:K370" si="111">G369</f>
        <v>0</v>
      </c>
      <c r="H368" s="15">
        <f t="shared" si="111"/>
        <v>12000</v>
      </c>
      <c r="I368" s="15">
        <f t="shared" si="111"/>
        <v>0</v>
      </c>
      <c r="J368" s="15">
        <f t="shared" si="111"/>
        <v>12000</v>
      </c>
      <c r="K368" s="15">
        <f t="shared" si="111"/>
        <v>0</v>
      </c>
    </row>
    <row r="369" spans="1:11" ht="25.5" x14ac:dyDescent="0.25">
      <c r="A369" s="17" t="s">
        <v>25</v>
      </c>
      <c r="B369" s="8" t="s">
        <v>320</v>
      </c>
      <c r="C369" s="8" t="s">
        <v>68</v>
      </c>
      <c r="D369" s="14"/>
      <c r="E369" s="14"/>
      <c r="F369" s="15">
        <f>F370</f>
        <v>0</v>
      </c>
      <c r="G369" s="15">
        <f t="shared" si="111"/>
        <v>0</v>
      </c>
      <c r="H369" s="15">
        <f t="shared" si="111"/>
        <v>12000</v>
      </c>
      <c r="I369" s="15">
        <f t="shared" si="111"/>
        <v>0</v>
      </c>
      <c r="J369" s="15">
        <f t="shared" si="111"/>
        <v>12000</v>
      </c>
      <c r="K369" s="15">
        <f t="shared" si="111"/>
        <v>0</v>
      </c>
    </row>
    <row r="370" spans="1:11" x14ac:dyDescent="0.25">
      <c r="A370" s="17" t="s">
        <v>258</v>
      </c>
      <c r="B370" s="8" t="s">
        <v>320</v>
      </c>
      <c r="C370" s="8" t="s">
        <v>68</v>
      </c>
      <c r="D370" s="14" t="s">
        <v>34</v>
      </c>
      <c r="E370" s="14"/>
      <c r="F370" s="15">
        <f>F371</f>
        <v>0</v>
      </c>
      <c r="G370" s="15">
        <f t="shared" si="111"/>
        <v>0</v>
      </c>
      <c r="H370" s="15">
        <f t="shared" si="111"/>
        <v>12000</v>
      </c>
      <c r="I370" s="15">
        <f t="shared" si="111"/>
        <v>0</v>
      </c>
      <c r="J370" s="15">
        <f t="shared" si="111"/>
        <v>12000</v>
      </c>
      <c r="K370" s="15">
        <f t="shared" si="111"/>
        <v>0</v>
      </c>
    </row>
    <row r="371" spans="1:11" x14ac:dyDescent="0.25">
      <c r="A371" s="17" t="s">
        <v>259</v>
      </c>
      <c r="B371" s="8" t="s">
        <v>320</v>
      </c>
      <c r="C371" s="8" t="s">
        <v>68</v>
      </c>
      <c r="D371" s="14" t="s">
        <v>34</v>
      </c>
      <c r="E371" s="14" t="s">
        <v>72</v>
      </c>
      <c r="F371" s="15">
        <f>'[1]8. разд '!F506</f>
        <v>0</v>
      </c>
      <c r="G371" s="15">
        <f>'[1]8. разд '!G506</f>
        <v>0</v>
      </c>
      <c r="H371" s="15">
        <f>'[1]8. разд '!H506</f>
        <v>12000</v>
      </c>
      <c r="I371" s="15">
        <f>'[1]8. разд '!I506</f>
        <v>0</v>
      </c>
      <c r="J371" s="15">
        <f>'[1]8. разд '!J506</f>
        <v>12000</v>
      </c>
      <c r="K371" s="15">
        <f>'[1]8. разд '!K506</f>
        <v>0</v>
      </c>
    </row>
    <row r="372" spans="1:11" ht="25.5" x14ac:dyDescent="0.25">
      <c r="A372" s="17" t="s">
        <v>322</v>
      </c>
      <c r="B372" s="8" t="s">
        <v>323</v>
      </c>
      <c r="C372" s="8"/>
      <c r="D372" s="14"/>
      <c r="E372" s="14"/>
      <c r="F372" s="15">
        <f>F373</f>
        <v>0</v>
      </c>
      <c r="G372" s="15">
        <f t="shared" ref="G372:K374" si="112">G373</f>
        <v>0</v>
      </c>
      <c r="H372" s="15">
        <f t="shared" si="112"/>
        <v>24000</v>
      </c>
      <c r="I372" s="15">
        <f t="shared" si="112"/>
        <v>0</v>
      </c>
      <c r="J372" s="15">
        <f t="shared" si="112"/>
        <v>24000</v>
      </c>
      <c r="K372" s="15">
        <f t="shared" si="112"/>
        <v>0</v>
      </c>
    </row>
    <row r="373" spans="1:11" ht="38.25" x14ac:dyDescent="0.25">
      <c r="A373" s="17" t="s">
        <v>234</v>
      </c>
      <c r="B373" s="8" t="s">
        <v>323</v>
      </c>
      <c r="C373" s="8" t="s">
        <v>235</v>
      </c>
      <c r="D373" s="14"/>
      <c r="E373" s="14"/>
      <c r="F373" s="15">
        <f>F374</f>
        <v>0</v>
      </c>
      <c r="G373" s="15">
        <f t="shared" si="112"/>
        <v>0</v>
      </c>
      <c r="H373" s="15">
        <f t="shared" si="112"/>
        <v>24000</v>
      </c>
      <c r="I373" s="15">
        <f t="shared" si="112"/>
        <v>0</v>
      </c>
      <c r="J373" s="15">
        <f t="shared" si="112"/>
        <v>24000</v>
      </c>
      <c r="K373" s="15">
        <f t="shared" si="112"/>
        <v>0</v>
      </c>
    </row>
    <row r="374" spans="1:11" x14ac:dyDescent="0.25">
      <c r="A374" s="17" t="s">
        <v>258</v>
      </c>
      <c r="B374" s="8" t="s">
        <v>323</v>
      </c>
      <c r="C374" s="8" t="s">
        <v>235</v>
      </c>
      <c r="D374" s="14" t="s">
        <v>34</v>
      </c>
      <c r="E374" s="14"/>
      <c r="F374" s="15">
        <f>F375</f>
        <v>0</v>
      </c>
      <c r="G374" s="15">
        <f t="shared" si="112"/>
        <v>0</v>
      </c>
      <c r="H374" s="15">
        <f t="shared" si="112"/>
        <v>24000</v>
      </c>
      <c r="I374" s="15">
        <f t="shared" si="112"/>
        <v>0</v>
      </c>
      <c r="J374" s="15">
        <f t="shared" si="112"/>
        <v>24000</v>
      </c>
      <c r="K374" s="15">
        <f t="shared" si="112"/>
        <v>0</v>
      </c>
    </row>
    <row r="375" spans="1:11" x14ac:dyDescent="0.25">
      <c r="A375" s="17" t="s">
        <v>259</v>
      </c>
      <c r="B375" s="8" t="s">
        <v>323</v>
      </c>
      <c r="C375" s="8" t="s">
        <v>235</v>
      </c>
      <c r="D375" s="14" t="s">
        <v>34</v>
      </c>
      <c r="E375" s="14" t="s">
        <v>72</v>
      </c>
      <c r="F375" s="15">
        <f>'[1]8. разд '!F511</f>
        <v>0</v>
      </c>
      <c r="G375" s="15">
        <f>'[1]8. разд '!G511</f>
        <v>0</v>
      </c>
      <c r="H375" s="15">
        <f>'[1]8. разд '!H511</f>
        <v>24000</v>
      </c>
      <c r="I375" s="15">
        <f>'[1]8. разд '!I511</f>
        <v>0</v>
      </c>
      <c r="J375" s="15">
        <f>'[1]8. разд '!J511</f>
        <v>24000</v>
      </c>
      <c r="K375" s="15">
        <f>'[1]8. разд '!K511</f>
        <v>0</v>
      </c>
    </row>
    <row r="376" spans="1:11" ht="38.25" x14ac:dyDescent="0.25">
      <c r="A376" s="20" t="s">
        <v>325</v>
      </c>
      <c r="B376" s="8" t="s">
        <v>326</v>
      </c>
      <c r="C376" s="8"/>
      <c r="D376" s="8"/>
      <c r="E376" s="8"/>
      <c r="F376" s="15">
        <f t="shared" ref="F376:K376" si="113">F377+F381+F385</f>
        <v>10203950</v>
      </c>
      <c r="G376" s="15">
        <f t="shared" si="113"/>
        <v>10203950</v>
      </c>
      <c r="H376" s="15">
        <f t="shared" si="113"/>
        <v>3476000</v>
      </c>
      <c r="I376" s="15">
        <f t="shared" si="113"/>
        <v>0</v>
      </c>
      <c r="J376" s="15">
        <f t="shared" si="113"/>
        <v>13679950</v>
      </c>
      <c r="K376" s="15">
        <f t="shared" si="113"/>
        <v>10203950</v>
      </c>
    </row>
    <row r="377" spans="1:11" ht="25.5" x14ac:dyDescent="0.25">
      <c r="A377" s="18" t="s">
        <v>327</v>
      </c>
      <c r="B377" s="8" t="s">
        <v>328</v>
      </c>
      <c r="C377" s="8"/>
      <c r="D377" s="8"/>
      <c r="E377" s="8"/>
      <c r="F377" s="15">
        <f>F378</f>
        <v>10185750</v>
      </c>
      <c r="G377" s="15">
        <f t="shared" ref="G377:K379" si="114">G378</f>
        <v>10185750</v>
      </c>
      <c r="H377" s="15">
        <f t="shared" si="114"/>
        <v>0</v>
      </c>
      <c r="I377" s="15">
        <f t="shared" si="114"/>
        <v>0</v>
      </c>
      <c r="J377" s="15">
        <f t="shared" si="114"/>
        <v>10185750</v>
      </c>
      <c r="K377" s="15">
        <f t="shared" si="114"/>
        <v>10185750</v>
      </c>
    </row>
    <row r="378" spans="1:11" ht="25.5" x14ac:dyDescent="0.25">
      <c r="A378" s="17" t="s">
        <v>25</v>
      </c>
      <c r="B378" s="8" t="s">
        <v>328</v>
      </c>
      <c r="C378" s="8" t="s">
        <v>68</v>
      </c>
      <c r="D378" s="8"/>
      <c r="E378" s="8"/>
      <c r="F378" s="15">
        <f>F379</f>
        <v>10185750</v>
      </c>
      <c r="G378" s="15">
        <f t="shared" si="114"/>
        <v>10185750</v>
      </c>
      <c r="H378" s="15">
        <f t="shared" si="114"/>
        <v>0</v>
      </c>
      <c r="I378" s="15">
        <f t="shared" si="114"/>
        <v>0</v>
      </c>
      <c r="J378" s="15">
        <f t="shared" si="114"/>
        <v>10185750</v>
      </c>
      <c r="K378" s="15">
        <f t="shared" si="114"/>
        <v>10185750</v>
      </c>
    </row>
    <row r="379" spans="1:11" x14ac:dyDescent="0.25">
      <c r="A379" s="17" t="s">
        <v>99</v>
      </c>
      <c r="B379" s="8" t="s">
        <v>328</v>
      </c>
      <c r="C379" s="8" t="s">
        <v>68</v>
      </c>
      <c r="D379" s="8" t="s">
        <v>100</v>
      </c>
      <c r="E379" s="8"/>
      <c r="F379" s="15">
        <f>F380</f>
        <v>10185750</v>
      </c>
      <c r="G379" s="15">
        <f t="shared" si="114"/>
        <v>10185750</v>
      </c>
      <c r="H379" s="15">
        <f t="shared" si="114"/>
        <v>0</v>
      </c>
      <c r="I379" s="15">
        <f t="shared" si="114"/>
        <v>0</v>
      </c>
      <c r="J379" s="15">
        <f t="shared" si="114"/>
        <v>10185750</v>
      </c>
      <c r="K379" s="15">
        <f t="shared" si="114"/>
        <v>10185750</v>
      </c>
    </row>
    <row r="380" spans="1:11" x14ac:dyDescent="0.25">
      <c r="A380" s="17" t="s">
        <v>329</v>
      </c>
      <c r="B380" s="8" t="s">
        <v>328</v>
      </c>
      <c r="C380" s="8" t="s">
        <v>68</v>
      </c>
      <c r="D380" s="8" t="s">
        <v>100</v>
      </c>
      <c r="E380" s="8" t="s">
        <v>34</v>
      </c>
      <c r="F380" s="15">
        <f>'[1]8. разд '!F280</f>
        <v>10185750</v>
      </c>
      <c r="G380" s="15">
        <f>'[1]8. разд '!G280</f>
        <v>10185750</v>
      </c>
      <c r="H380" s="15">
        <f>'[1]8. разд '!H280</f>
        <v>0</v>
      </c>
      <c r="I380" s="15">
        <f>'[1]8. разд '!I280</f>
        <v>0</v>
      </c>
      <c r="J380" s="15">
        <f>'[1]8. разд '!J280</f>
        <v>10185750</v>
      </c>
      <c r="K380" s="15">
        <f>'[1]8. разд '!K280</f>
        <v>10185750</v>
      </c>
    </row>
    <row r="381" spans="1:11" ht="51" x14ac:dyDescent="0.25">
      <c r="A381" s="18" t="s">
        <v>330</v>
      </c>
      <c r="B381" s="8" t="s">
        <v>331</v>
      </c>
      <c r="C381" s="8"/>
      <c r="D381" s="8"/>
      <c r="E381" s="8"/>
      <c r="F381" s="15">
        <f>F382</f>
        <v>18200</v>
      </c>
      <c r="G381" s="15">
        <f t="shared" ref="G381:K383" si="115">G382</f>
        <v>18200</v>
      </c>
      <c r="H381" s="15">
        <f t="shared" si="115"/>
        <v>0</v>
      </c>
      <c r="I381" s="15">
        <f t="shared" si="115"/>
        <v>0</v>
      </c>
      <c r="J381" s="15">
        <f t="shared" si="115"/>
        <v>18200</v>
      </c>
      <c r="K381" s="15">
        <f t="shared" si="115"/>
        <v>18200</v>
      </c>
    </row>
    <row r="382" spans="1:11" ht="25.5" x14ac:dyDescent="0.25">
      <c r="A382" s="17" t="s">
        <v>25</v>
      </c>
      <c r="B382" s="8" t="s">
        <v>331</v>
      </c>
      <c r="C382" s="8" t="s">
        <v>68</v>
      </c>
      <c r="D382" s="8"/>
      <c r="E382" s="8"/>
      <c r="F382" s="15">
        <f>F383</f>
        <v>18200</v>
      </c>
      <c r="G382" s="15">
        <f t="shared" si="115"/>
        <v>18200</v>
      </c>
      <c r="H382" s="15">
        <f t="shared" si="115"/>
        <v>0</v>
      </c>
      <c r="I382" s="15">
        <f t="shared" si="115"/>
        <v>0</v>
      </c>
      <c r="J382" s="15">
        <f t="shared" si="115"/>
        <v>18200</v>
      </c>
      <c r="K382" s="15">
        <f t="shared" si="115"/>
        <v>18200</v>
      </c>
    </row>
    <row r="383" spans="1:11" x14ac:dyDescent="0.25">
      <c r="A383" s="17" t="s">
        <v>99</v>
      </c>
      <c r="B383" s="8" t="s">
        <v>331</v>
      </c>
      <c r="C383" s="8" t="s">
        <v>68</v>
      </c>
      <c r="D383" s="8" t="s">
        <v>100</v>
      </c>
      <c r="E383" s="8"/>
      <c r="F383" s="15">
        <f>F384</f>
        <v>18200</v>
      </c>
      <c r="G383" s="15">
        <f t="shared" si="115"/>
        <v>18200</v>
      </c>
      <c r="H383" s="15">
        <f t="shared" si="115"/>
        <v>0</v>
      </c>
      <c r="I383" s="15">
        <f t="shared" si="115"/>
        <v>0</v>
      </c>
      <c r="J383" s="15">
        <f t="shared" si="115"/>
        <v>18200</v>
      </c>
      <c r="K383" s="15">
        <f t="shared" si="115"/>
        <v>18200</v>
      </c>
    </row>
    <row r="384" spans="1:11" x14ac:dyDescent="0.25">
      <c r="A384" s="17" t="s">
        <v>329</v>
      </c>
      <c r="B384" s="8" t="s">
        <v>331</v>
      </c>
      <c r="C384" s="8" t="s">
        <v>68</v>
      </c>
      <c r="D384" s="8" t="s">
        <v>100</v>
      </c>
      <c r="E384" s="8" t="s">
        <v>34</v>
      </c>
      <c r="F384" s="15">
        <f>'[1]8. разд '!F282</f>
        <v>18200</v>
      </c>
      <c r="G384" s="15">
        <f>'[1]8. разд '!G282</f>
        <v>18200</v>
      </c>
      <c r="H384" s="15">
        <f>'[1]8. разд '!H282</f>
        <v>0</v>
      </c>
      <c r="I384" s="15">
        <f>'[1]8. разд '!I282</f>
        <v>0</v>
      </c>
      <c r="J384" s="15">
        <f>'[1]8. разд '!J282</f>
        <v>18200</v>
      </c>
      <c r="K384" s="15">
        <f>'[1]8. разд '!K282</f>
        <v>18200</v>
      </c>
    </row>
    <row r="385" spans="1:11" ht="25.5" x14ac:dyDescent="0.25">
      <c r="A385" s="21" t="s">
        <v>332</v>
      </c>
      <c r="B385" s="8" t="s">
        <v>333</v>
      </c>
      <c r="C385" s="8"/>
      <c r="D385" s="8"/>
      <c r="E385" s="8"/>
      <c r="F385" s="15">
        <f>F386</f>
        <v>0</v>
      </c>
      <c r="G385" s="15">
        <f t="shared" ref="G385:K387" si="116">G386</f>
        <v>0</v>
      </c>
      <c r="H385" s="15">
        <f t="shared" si="116"/>
        <v>3476000</v>
      </c>
      <c r="I385" s="15">
        <f t="shared" si="116"/>
        <v>0</v>
      </c>
      <c r="J385" s="15">
        <f t="shared" si="116"/>
        <v>3476000</v>
      </c>
      <c r="K385" s="15">
        <f t="shared" si="116"/>
        <v>0</v>
      </c>
    </row>
    <row r="386" spans="1:11" ht="38.25" x14ac:dyDescent="0.25">
      <c r="A386" s="17" t="s">
        <v>234</v>
      </c>
      <c r="B386" s="8" t="s">
        <v>333</v>
      </c>
      <c r="C386" s="8" t="s">
        <v>235</v>
      </c>
      <c r="D386" s="8"/>
      <c r="E386" s="8"/>
      <c r="F386" s="15">
        <f>F387</f>
        <v>0</v>
      </c>
      <c r="G386" s="15">
        <f t="shared" si="116"/>
        <v>0</v>
      </c>
      <c r="H386" s="15">
        <f t="shared" si="116"/>
        <v>3476000</v>
      </c>
      <c r="I386" s="15">
        <f t="shared" si="116"/>
        <v>0</v>
      </c>
      <c r="J386" s="15">
        <f t="shared" si="116"/>
        <v>3476000</v>
      </c>
      <c r="K386" s="15">
        <f t="shared" si="116"/>
        <v>0</v>
      </c>
    </row>
    <row r="387" spans="1:11" x14ac:dyDescent="0.25">
      <c r="A387" s="17" t="s">
        <v>99</v>
      </c>
      <c r="B387" s="8" t="s">
        <v>333</v>
      </c>
      <c r="C387" s="8" t="s">
        <v>235</v>
      </c>
      <c r="D387" s="8" t="s">
        <v>100</v>
      </c>
      <c r="E387" s="8"/>
      <c r="F387" s="15">
        <f>F388</f>
        <v>0</v>
      </c>
      <c r="G387" s="15">
        <f t="shared" si="116"/>
        <v>0</v>
      </c>
      <c r="H387" s="15">
        <f t="shared" si="116"/>
        <v>3476000</v>
      </c>
      <c r="I387" s="15">
        <f t="shared" si="116"/>
        <v>0</v>
      </c>
      <c r="J387" s="15">
        <f t="shared" si="116"/>
        <v>3476000</v>
      </c>
      <c r="K387" s="15">
        <f t="shared" si="116"/>
        <v>0</v>
      </c>
    </row>
    <row r="388" spans="1:11" x14ac:dyDescent="0.25">
      <c r="A388" s="17" t="s">
        <v>329</v>
      </c>
      <c r="B388" s="8" t="s">
        <v>333</v>
      </c>
      <c r="C388" s="8" t="s">
        <v>235</v>
      </c>
      <c r="D388" s="8" t="s">
        <v>100</v>
      </c>
      <c r="E388" s="8" t="s">
        <v>34</v>
      </c>
      <c r="F388" s="15">
        <f>'[1]8. разд '!F516</f>
        <v>0</v>
      </c>
      <c r="G388" s="15">
        <f>'[1]8. разд '!G516</f>
        <v>0</v>
      </c>
      <c r="H388" s="15">
        <f>'[1]8. разд '!H516</f>
        <v>3476000</v>
      </c>
      <c r="I388" s="15">
        <f>'[1]8. разд '!I516</f>
        <v>0</v>
      </c>
      <c r="J388" s="15">
        <f>'[1]8. разд '!J516</f>
        <v>3476000</v>
      </c>
      <c r="K388" s="15">
        <f>'[1]8. разд '!K516</f>
        <v>0</v>
      </c>
    </row>
    <row r="389" spans="1:11" ht="38.25" x14ac:dyDescent="0.25">
      <c r="A389" s="17" t="s">
        <v>334</v>
      </c>
      <c r="B389" s="8" t="s">
        <v>335</v>
      </c>
      <c r="C389" s="8"/>
      <c r="D389" s="8"/>
      <c r="E389" s="8"/>
      <c r="F389" s="15" t="e">
        <f>#REF!+F390+F394+#REF!</f>
        <v>#REF!</v>
      </c>
      <c r="G389" s="15" t="e">
        <f>#REF!+G390+G394+#REF!</f>
        <v>#REF!</v>
      </c>
      <c r="H389" s="15" t="e">
        <f>#REF!+H390+H394+#REF!</f>
        <v>#REF!</v>
      </c>
      <c r="I389" s="15" t="e">
        <f>#REF!+I390+I394+#REF!</f>
        <v>#REF!</v>
      </c>
      <c r="J389" s="15">
        <f>J390+J394</f>
        <v>1179142</v>
      </c>
      <c r="K389" s="15">
        <f>K390+K394</f>
        <v>0</v>
      </c>
    </row>
    <row r="390" spans="1:11" ht="25.5" x14ac:dyDescent="0.25">
      <c r="A390" s="17" t="s">
        <v>321</v>
      </c>
      <c r="B390" s="8" t="s">
        <v>336</v>
      </c>
      <c r="C390" s="8"/>
      <c r="D390" s="8"/>
      <c r="E390" s="8"/>
      <c r="F390" s="15">
        <f t="shared" ref="F390:K392" si="117">F391</f>
        <v>550000</v>
      </c>
      <c r="G390" s="15">
        <f t="shared" si="117"/>
        <v>0</v>
      </c>
      <c r="H390" s="15">
        <f t="shared" si="117"/>
        <v>0</v>
      </c>
      <c r="I390" s="15">
        <f t="shared" si="117"/>
        <v>0</v>
      </c>
      <c r="J390" s="15">
        <f t="shared" si="117"/>
        <v>550000</v>
      </c>
      <c r="K390" s="15">
        <f t="shared" si="117"/>
        <v>0</v>
      </c>
    </row>
    <row r="391" spans="1:11" ht="25.5" x14ac:dyDescent="0.25">
      <c r="A391" s="17" t="s">
        <v>25</v>
      </c>
      <c r="B391" s="8" t="s">
        <v>336</v>
      </c>
      <c r="C391" s="8" t="s">
        <v>68</v>
      </c>
      <c r="D391" s="14"/>
      <c r="E391" s="14"/>
      <c r="F391" s="15">
        <f>F392</f>
        <v>550000</v>
      </c>
      <c r="G391" s="15">
        <f t="shared" si="117"/>
        <v>0</v>
      </c>
      <c r="H391" s="15">
        <f t="shared" si="117"/>
        <v>0</v>
      </c>
      <c r="I391" s="15">
        <f t="shared" si="117"/>
        <v>0</v>
      </c>
      <c r="J391" s="15">
        <f t="shared" si="117"/>
        <v>550000</v>
      </c>
      <c r="K391" s="15">
        <f t="shared" si="117"/>
        <v>0</v>
      </c>
    </row>
    <row r="392" spans="1:11" x14ac:dyDescent="0.25">
      <c r="A392" s="17" t="s">
        <v>258</v>
      </c>
      <c r="B392" s="8" t="s">
        <v>336</v>
      </c>
      <c r="C392" s="8" t="s">
        <v>68</v>
      </c>
      <c r="D392" s="14" t="s">
        <v>34</v>
      </c>
      <c r="E392" s="14"/>
      <c r="F392" s="15">
        <f>F393</f>
        <v>550000</v>
      </c>
      <c r="G392" s="15">
        <f t="shared" si="117"/>
        <v>0</v>
      </c>
      <c r="H392" s="15">
        <f t="shared" si="117"/>
        <v>0</v>
      </c>
      <c r="I392" s="15">
        <f t="shared" si="117"/>
        <v>0</v>
      </c>
      <c r="J392" s="15">
        <f t="shared" si="117"/>
        <v>550000</v>
      </c>
      <c r="K392" s="15">
        <f t="shared" si="117"/>
        <v>0</v>
      </c>
    </row>
    <row r="393" spans="1:11" x14ac:dyDescent="0.25">
      <c r="A393" s="17" t="s">
        <v>259</v>
      </c>
      <c r="B393" s="8" t="s">
        <v>336</v>
      </c>
      <c r="C393" s="8" t="s">
        <v>68</v>
      </c>
      <c r="D393" s="14" t="s">
        <v>34</v>
      </c>
      <c r="E393" s="14" t="s">
        <v>72</v>
      </c>
      <c r="F393" s="15">
        <f>'[1]8. разд '!F523</f>
        <v>550000</v>
      </c>
      <c r="G393" s="15">
        <f>'[1]8. разд '!G523</f>
        <v>0</v>
      </c>
      <c r="H393" s="15">
        <f>'[1]8. разд '!H523</f>
        <v>0</v>
      </c>
      <c r="I393" s="15">
        <f>'[1]8. разд '!I523</f>
        <v>0</v>
      </c>
      <c r="J393" s="15">
        <f>'[1]8. разд '!J523</f>
        <v>550000</v>
      </c>
      <c r="K393" s="15">
        <f>'[1]8. разд '!K523</f>
        <v>0</v>
      </c>
    </row>
    <row r="394" spans="1:11" ht="25.5" x14ac:dyDescent="0.25">
      <c r="A394" s="17" t="s">
        <v>337</v>
      </c>
      <c r="B394" s="8" t="s">
        <v>338</v>
      </c>
      <c r="C394" s="8"/>
      <c r="D394" s="14"/>
      <c r="E394" s="14"/>
      <c r="F394" s="15">
        <f>F395</f>
        <v>629142</v>
      </c>
      <c r="G394" s="15">
        <f t="shared" ref="G394:K396" si="118">G395</f>
        <v>0</v>
      </c>
      <c r="H394" s="15">
        <f t="shared" si="118"/>
        <v>0</v>
      </c>
      <c r="I394" s="15">
        <f t="shared" si="118"/>
        <v>0</v>
      </c>
      <c r="J394" s="15">
        <f t="shared" si="118"/>
        <v>629142</v>
      </c>
      <c r="K394" s="15">
        <f t="shared" si="118"/>
        <v>0</v>
      </c>
    </row>
    <row r="395" spans="1:11" ht="25.5" x14ac:dyDescent="0.25">
      <c r="A395" s="17" t="s">
        <v>25</v>
      </c>
      <c r="B395" s="8" t="s">
        <v>338</v>
      </c>
      <c r="C395" s="8" t="s">
        <v>68</v>
      </c>
      <c r="D395" s="14"/>
      <c r="E395" s="14"/>
      <c r="F395" s="15">
        <f>F396</f>
        <v>629142</v>
      </c>
      <c r="G395" s="15">
        <f t="shared" si="118"/>
        <v>0</v>
      </c>
      <c r="H395" s="15">
        <f t="shared" si="118"/>
        <v>0</v>
      </c>
      <c r="I395" s="15">
        <f t="shared" si="118"/>
        <v>0</v>
      </c>
      <c r="J395" s="15">
        <f t="shared" si="118"/>
        <v>629142</v>
      </c>
      <c r="K395" s="15">
        <f t="shared" si="118"/>
        <v>0</v>
      </c>
    </row>
    <row r="396" spans="1:11" x14ac:dyDescent="0.25">
      <c r="A396" s="17" t="s">
        <v>258</v>
      </c>
      <c r="B396" s="8" t="s">
        <v>338</v>
      </c>
      <c r="C396" s="8" t="s">
        <v>68</v>
      </c>
      <c r="D396" s="14" t="s">
        <v>34</v>
      </c>
      <c r="E396" s="14"/>
      <c r="F396" s="15">
        <f>F397</f>
        <v>629142</v>
      </c>
      <c r="G396" s="15">
        <f t="shared" si="118"/>
        <v>0</v>
      </c>
      <c r="H396" s="15">
        <f t="shared" si="118"/>
        <v>0</v>
      </c>
      <c r="I396" s="15">
        <f t="shared" si="118"/>
        <v>0</v>
      </c>
      <c r="J396" s="15">
        <f t="shared" si="118"/>
        <v>629142</v>
      </c>
      <c r="K396" s="15">
        <f t="shared" si="118"/>
        <v>0</v>
      </c>
    </row>
    <row r="397" spans="1:11" x14ac:dyDescent="0.25">
      <c r="A397" s="17" t="s">
        <v>259</v>
      </c>
      <c r="B397" s="8" t="s">
        <v>338</v>
      </c>
      <c r="C397" s="8" t="s">
        <v>68</v>
      </c>
      <c r="D397" s="14" t="s">
        <v>34</v>
      </c>
      <c r="E397" s="14" t="s">
        <v>72</v>
      </c>
      <c r="F397" s="15">
        <f>'[1]8. разд '!F525</f>
        <v>629142</v>
      </c>
      <c r="G397" s="15">
        <f>'[1]8. разд '!G525</f>
        <v>0</v>
      </c>
      <c r="H397" s="15">
        <f>'[1]8. разд '!H525</f>
        <v>0</v>
      </c>
      <c r="I397" s="15">
        <f>'[1]8. разд '!I525</f>
        <v>0</v>
      </c>
      <c r="J397" s="15">
        <f>'[1]8. разд '!J525</f>
        <v>629142</v>
      </c>
      <c r="K397" s="15">
        <f>'[1]8. разд '!K525</f>
        <v>0</v>
      </c>
    </row>
    <row r="398" spans="1:11" ht="25.5" x14ac:dyDescent="0.25">
      <c r="A398" s="17" t="s">
        <v>339</v>
      </c>
      <c r="B398" s="8" t="s">
        <v>340</v>
      </c>
      <c r="C398" s="8"/>
      <c r="D398" s="14"/>
      <c r="E398" s="14"/>
      <c r="F398" s="15" t="e">
        <f>F399+F415+#REF!+#REF!+F403+F407+F411</f>
        <v>#REF!</v>
      </c>
      <c r="G398" s="15" t="e">
        <f>G399+G415+#REF!+#REF!+G403+G407+G411</f>
        <v>#REF!</v>
      </c>
      <c r="H398" s="15" t="e">
        <f>H399+H415+#REF!+#REF!+H403+H407+H411</f>
        <v>#REF!</v>
      </c>
      <c r="I398" s="15" t="e">
        <f>I399+I415+#REF!+#REF!+I403+I407+I411</f>
        <v>#REF!</v>
      </c>
      <c r="J398" s="15">
        <f>J399+J415+J403+J407+J411</f>
        <v>29377814</v>
      </c>
      <c r="K398" s="15">
        <f>K399+K415+K403+K407+K411</f>
        <v>0</v>
      </c>
    </row>
    <row r="399" spans="1:11" ht="38.25" x14ac:dyDescent="0.25">
      <c r="A399" s="29" t="s">
        <v>341</v>
      </c>
      <c r="B399" s="8" t="s">
        <v>342</v>
      </c>
      <c r="C399" s="8"/>
      <c r="D399" s="14"/>
      <c r="E399" s="14"/>
      <c r="F399" s="15">
        <f>F400</f>
        <v>3043989</v>
      </c>
      <c r="G399" s="15">
        <f t="shared" ref="G399:K401" si="119">G400</f>
        <v>0</v>
      </c>
      <c r="H399" s="15">
        <f t="shared" si="119"/>
        <v>0</v>
      </c>
      <c r="I399" s="15">
        <f t="shared" si="119"/>
        <v>0</v>
      </c>
      <c r="J399" s="15">
        <f t="shared" si="119"/>
        <v>3043989</v>
      </c>
      <c r="K399" s="15">
        <f t="shared" si="119"/>
        <v>0</v>
      </c>
    </row>
    <row r="400" spans="1:11" ht="38.25" x14ac:dyDescent="0.25">
      <c r="A400" s="17" t="s">
        <v>51</v>
      </c>
      <c r="B400" s="8" t="s">
        <v>342</v>
      </c>
      <c r="C400" s="8" t="s">
        <v>65</v>
      </c>
      <c r="D400" s="14"/>
      <c r="E400" s="14"/>
      <c r="F400" s="15">
        <f>F401</f>
        <v>3043989</v>
      </c>
      <c r="G400" s="15">
        <f t="shared" si="119"/>
        <v>0</v>
      </c>
      <c r="H400" s="15">
        <f t="shared" si="119"/>
        <v>0</v>
      </c>
      <c r="I400" s="15">
        <f t="shared" si="119"/>
        <v>0</v>
      </c>
      <c r="J400" s="15">
        <f t="shared" si="119"/>
        <v>3043989</v>
      </c>
      <c r="K400" s="15">
        <f t="shared" si="119"/>
        <v>0</v>
      </c>
    </row>
    <row r="401" spans="1:11" x14ac:dyDescent="0.25">
      <c r="A401" s="17" t="s">
        <v>258</v>
      </c>
      <c r="B401" s="8" t="s">
        <v>342</v>
      </c>
      <c r="C401" s="8" t="s">
        <v>65</v>
      </c>
      <c r="D401" s="14" t="s">
        <v>34</v>
      </c>
      <c r="E401" s="14"/>
      <c r="F401" s="15">
        <f>F402</f>
        <v>3043989</v>
      </c>
      <c r="G401" s="15">
        <f t="shared" si="119"/>
        <v>0</v>
      </c>
      <c r="H401" s="15">
        <f t="shared" si="119"/>
        <v>0</v>
      </c>
      <c r="I401" s="15">
        <f t="shared" si="119"/>
        <v>0</v>
      </c>
      <c r="J401" s="15">
        <f t="shared" si="119"/>
        <v>3043989</v>
      </c>
      <c r="K401" s="15">
        <f t="shared" si="119"/>
        <v>0</v>
      </c>
    </row>
    <row r="402" spans="1:11" x14ac:dyDescent="0.25">
      <c r="A402" s="17" t="s">
        <v>259</v>
      </c>
      <c r="B402" s="8" t="s">
        <v>342</v>
      </c>
      <c r="C402" s="8" t="s">
        <v>65</v>
      </c>
      <c r="D402" s="14" t="s">
        <v>34</v>
      </c>
      <c r="E402" s="14" t="s">
        <v>72</v>
      </c>
      <c r="F402" s="15">
        <f>'[1]8. разд '!F530</f>
        <v>3043989</v>
      </c>
      <c r="G402" s="15">
        <f>'[1]8. разд '!G530</f>
        <v>0</v>
      </c>
      <c r="H402" s="15">
        <f>'[1]8. разд '!H530</f>
        <v>0</v>
      </c>
      <c r="I402" s="15">
        <f>'[1]8. разд '!I530</f>
        <v>0</v>
      </c>
      <c r="J402" s="15">
        <f>'[1]8. разд '!J530</f>
        <v>3043989</v>
      </c>
      <c r="K402" s="15">
        <f>'[1]8. разд '!K530</f>
        <v>0</v>
      </c>
    </row>
    <row r="403" spans="1:11" ht="25.5" x14ac:dyDescent="0.25">
      <c r="A403" s="29" t="s">
        <v>343</v>
      </c>
      <c r="B403" s="8" t="s">
        <v>344</v>
      </c>
      <c r="C403" s="8"/>
      <c r="D403" s="14"/>
      <c r="E403" s="14"/>
      <c r="F403" s="15">
        <f>F404</f>
        <v>333801.87</v>
      </c>
      <c r="G403" s="15">
        <f t="shared" ref="G403:K405" si="120">G404</f>
        <v>0</v>
      </c>
      <c r="H403" s="15">
        <f t="shared" si="120"/>
        <v>0</v>
      </c>
      <c r="I403" s="15">
        <f t="shared" si="120"/>
        <v>0</v>
      </c>
      <c r="J403" s="15">
        <f t="shared" si="120"/>
        <v>333801.87</v>
      </c>
      <c r="K403" s="15">
        <f t="shared" si="120"/>
        <v>0</v>
      </c>
    </row>
    <row r="404" spans="1:11" ht="38.25" x14ac:dyDescent="0.25">
      <c r="A404" s="17" t="s">
        <v>51</v>
      </c>
      <c r="B404" s="8" t="s">
        <v>344</v>
      </c>
      <c r="C404" s="8" t="s">
        <v>65</v>
      </c>
      <c r="D404" s="14"/>
      <c r="E404" s="14"/>
      <c r="F404" s="15">
        <f>F405</f>
        <v>333801.87</v>
      </c>
      <c r="G404" s="15">
        <f t="shared" si="120"/>
        <v>0</v>
      </c>
      <c r="H404" s="15">
        <f t="shared" si="120"/>
        <v>0</v>
      </c>
      <c r="I404" s="15">
        <f t="shared" si="120"/>
        <v>0</v>
      </c>
      <c r="J404" s="15">
        <f t="shared" si="120"/>
        <v>333801.87</v>
      </c>
      <c r="K404" s="15">
        <f t="shared" si="120"/>
        <v>0</v>
      </c>
    </row>
    <row r="405" spans="1:11" x14ac:dyDescent="0.25">
      <c r="A405" s="17" t="s">
        <v>258</v>
      </c>
      <c r="B405" s="8" t="s">
        <v>344</v>
      </c>
      <c r="C405" s="8" t="s">
        <v>65</v>
      </c>
      <c r="D405" s="14" t="s">
        <v>34</v>
      </c>
      <c r="E405" s="14"/>
      <c r="F405" s="15">
        <f>F406</f>
        <v>333801.87</v>
      </c>
      <c r="G405" s="15">
        <f t="shared" si="120"/>
        <v>0</v>
      </c>
      <c r="H405" s="15">
        <f t="shared" si="120"/>
        <v>0</v>
      </c>
      <c r="I405" s="15">
        <f t="shared" si="120"/>
        <v>0</v>
      </c>
      <c r="J405" s="15">
        <f t="shared" si="120"/>
        <v>333801.87</v>
      </c>
      <c r="K405" s="15">
        <f t="shared" si="120"/>
        <v>0</v>
      </c>
    </row>
    <row r="406" spans="1:11" x14ac:dyDescent="0.25">
      <c r="A406" s="17" t="s">
        <v>259</v>
      </c>
      <c r="B406" s="8" t="s">
        <v>344</v>
      </c>
      <c r="C406" s="8" t="s">
        <v>65</v>
      </c>
      <c r="D406" s="14" t="s">
        <v>34</v>
      </c>
      <c r="E406" s="14" t="s">
        <v>72</v>
      </c>
      <c r="F406" s="15">
        <f>'[1]8. разд '!F532</f>
        <v>333801.87</v>
      </c>
      <c r="G406" s="15">
        <f>'[1]8. разд '!G532</f>
        <v>0</v>
      </c>
      <c r="H406" s="15">
        <f>'[1]8. разд '!H532</f>
        <v>0</v>
      </c>
      <c r="I406" s="15">
        <f>'[1]8. разд '!I532</f>
        <v>0</v>
      </c>
      <c r="J406" s="15">
        <f>'[1]8. разд '!J532</f>
        <v>333801.87</v>
      </c>
      <c r="K406" s="15">
        <f>'[1]8. разд '!K532</f>
        <v>0</v>
      </c>
    </row>
    <row r="407" spans="1:11" ht="25.5" x14ac:dyDescent="0.25">
      <c r="A407" s="29" t="s">
        <v>345</v>
      </c>
      <c r="B407" s="8" t="s">
        <v>346</v>
      </c>
      <c r="C407" s="8"/>
      <c r="D407" s="14"/>
      <c r="E407" s="14"/>
      <c r="F407" s="15">
        <f>F408</f>
        <v>113103.13</v>
      </c>
      <c r="G407" s="15">
        <f t="shared" ref="G407:K409" si="121">G408</f>
        <v>0</v>
      </c>
      <c r="H407" s="15">
        <f t="shared" si="121"/>
        <v>0</v>
      </c>
      <c r="I407" s="15">
        <f t="shared" si="121"/>
        <v>0</v>
      </c>
      <c r="J407" s="15">
        <f t="shared" si="121"/>
        <v>113103.13</v>
      </c>
      <c r="K407" s="15">
        <f t="shared" si="121"/>
        <v>0</v>
      </c>
    </row>
    <row r="408" spans="1:11" ht="38.25" x14ac:dyDescent="0.25">
      <c r="A408" s="17" t="s">
        <v>51</v>
      </c>
      <c r="B408" s="8" t="s">
        <v>346</v>
      </c>
      <c r="C408" s="8" t="s">
        <v>65</v>
      </c>
      <c r="D408" s="14"/>
      <c r="E408" s="14"/>
      <c r="F408" s="15">
        <f>F409</f>
        <v>113103.13</v>
      </c>
      <c r="G408" s="15">
        <f t="shared" si="121"/>
        <v>0</v>
      </c>
      <c r="H408" s="15">
        <f t="shared" si="121"/>
        <v>0</v>
      </c>
      <c r="I408" s="15">
        <f t="shared" si="121"/>
        <v>0</v>
      </c>
      <c r="J408" s="15">
        <f t="shared" si="121"/>
        <v>113103.13</v>
      </c>
      <c r="K408" s="15">
        <f t="shared" si="121"/>
        <v>0</v>
      </c>
    </row>
    <row r="409" spans="1:11" x14ac:dyDescent="0.25">
      <c r="A409" s="17" t="s">
        <v>258</v>
      </c>
      <c r="B409" s="8" t="s">
        <v>346</v>
      </c>
      <c r="C409" s="8" t="s">
        <v>65</v>
      </c>
      <c r="D409" s="14" t="s">
        <v>34</v>
      </c>
      <c r="E409" s="14"/>
      <c r="F409" s="15">
        <f>F410</f>
        <v>113103.13</v>
      </c>
      <c r="G409" s="15">
        <f t="shared" si="121"/>
        <v>0</v>
      </c>
      <c r="H409" s="15">
        <f t="shared" si="121"/>
        <v>0</v>
      </c>
      <c r="I409" s="15">
        <f t="shared" si="121"/>
        <v>0</v>
      </c>
      <c r="J409" s="15">
        <f t="shared" si="121"/>
        <v>113103.13</v>
      </c>
      <c r="K409" s="15">
        <f t="shared" si="121"/>
        <v>0</v>
      </c>
    </row>
    <row r="410" spans="1:11" x14ac:dyDescent="0.25">
      <c r="A410" s="17" t="s">
        <v>259</v>
      </c>
      <c r="B410" s="8" t="s">
        <v>346</v>
      </c>
      <c r="C410" s="8" t="s">
        <v>65</v>
      </c>
      <c r="D410" s="14" t="s">
        <v>34</v>
      </c>
      <c r="E410" s="14" t="s">
        <v>72</v>
      </c>
      <c r="F410" s="15">
        <f>'[1]8. разд '!F534</f>
        <v>113103.13</v>
      </c>
      <c r="G410" s="15">
        <f>'[1]8. разд '!G534</f>
        <v>0</v>
      </c>
      <c r="H410" s="15">
        <f>'[1]8. разд '!H534</f>
        <v>0</v>
      </c>
      <c r="I410" s="15">
        <f>'[1]8. разд '!I534</f>
        <v>0</v>
      </c>
      <c r="J410" s="15">
        <f>'[1]8. разд '!J534</f>
        <v>113103.13</v>
      </c>
      <c r="K410" s="15">
        <f>'[1]8. разд '!K534</f>
        <v>0</v>
      </c>
    </row>
    <row r="411" spans="1:11" ht="38.25" x14ac:dyDescent="0.25">
      <c r="A411" s="29" t="s">
        <v>347</v>
      </c>
      <c r="B411" s="8" t="s">
        <v>348</v>
      </c>
      <c r="C411" s="8"/>
      <c r="D411" s="14"/>
      <c r="E411" s="14"/>
      <c r="F411" s="15">
        <f>F412</f>
        <v>1886920</v>
      </c>
      <c r="G411" s="15">
        <f t="shared" ref="G411:K413" si="122">G412</f>
        <v>0</v>
      </c>
      <c r="H411" s="15">
        <f t="shared" si="122"/>
        <v>0</v>
      </c>
      <c r="I411" s="15">
        <f t="shared" si="122"/>
        <v>0</v>
      </c>
      <c r="J411" s="15">
        <f t="shared" si="122"/>
        <v>1886920</v>
      </c>
      <c r="K411" s="15">
        <f t="shared" si="122"/>
        <v>0</v>
      </c>
    </row>
    <row r="412" spans="1:11" ht="38.25" x14ac:dyDescent="0.25">
      <c r="A412" s="17" t="s">
        <v>51</v>
      </c>
      <c r="B412" s="8" t="s">
        <v>348</v>
      </c>
      <c r="C412" s="8" t="s">
        <v>65</v>
      </c>
      <c r="D412" s="14"/>
      <c r="E412" s="14"/>
      <c r="F412" s="15">
        <f>F413</f>
        <v>1886920</v>
      </c>
      <c r="G412" s="15">
        <f t="shared" si="122"/>
        <v>0</v>
      </c>
      <c r="H412" s="15">
        <f t="shared" si="122"/>
        <v>0</v>
      </c>
      <c r="I412" s="15">
        <f t="shared" si="122"/>
        <v>0</v>
      </c>
      <c r="J412" s="15">
        <f t="shared" si="122"/>
        <v>1886920</v>
      </c>
      <c r="K412" s="15">
        <f t="shared" si="122"/>
        <v>0</v>
      </c>
    </row>
    <row r="413" spans="1:11" x14ac:dyDescent="0.25">
      <c r="A413" s="17" t="s">
        <v>258</v>
      </c>
      <c r="B413" s="8" t="s">
        <v>348</v>
      </c>
      <c r="C413" s="8" t="s">
        <v>65</v>
      </c>
      <c r="D413" s="14" t="s">
        <v>34</v>
      </c>
      <c r="E413" s="14"/>
      <c r="F413" s="15">
        <f>F414</f>
        <v>1886920</v>
      </c>
      <c r="G413" s="15">
        <f t="shared" si="122"/>
        <v>0</v>
      </c>
      <c r="H413" s="15">
        <f t="shared" si="122"/>
        <v>0</v>
      </c>
      <c r="I413" s="15">
        <f t="shared" si="122"/>
        <v>0</v>
      </c>
      <c r="J413" s="15">
        <f t="shared" si="122"/>
        <v>1886920</v>
      </c>
      <c r="K413" s="15">
        <f t="shared" si="122"/>
        <v>0</v>
      </c>
    </row>
    <row r="414" spans="1:11" x14ac:dyDescent="0.25">
      <c r="A414" s="17" t="s">
        <v>259</v>
      </c>
      <c r="B414" s="8" t="s">
        <v>348</v>
      </c>
      <c r="C414" s="8" t="s">
        <v>65</v>
      </c>
      <c r="D414" s="14" t="s">
        <v>34</v>
      </c>
      <c r="E414" s="14" t="s">
        <v>72</v>
      </c>
      <c r="F414" s="15">
        <f>'[1]8. разд '!F536</f>
        <v>1886920</v>
      </c>
      <c r="G414" s="15">
        <f>'[1]8. разд '!G536</f>
        <v>0</v>
      </c>
      <c r="H414" s="15">
        <f>'[1]8. разд '!H536</f>
        <v>0</v>
      </c>
      <c r="I414" s="15">
        <f>'[1]8. разд '!I536</f>
        <v>0</v>
      </c>
      <c r="J414" s="15">
        <f>'[1]8. разд '!J536</f>
        <v>1886920</v>
      </c>
      <c r="K414" s="15">
        <f>'[1]8. разд '!K536</f>
        <v>0</v>
      </c>
    </row>
    <row r="415" spans="1:11" x14ac:dyDescent="0.25">
      <c r="A415" s="17" t="s">
        <v>349</v>
      </c>
      <c r="B415" s="8" t="s">
        <v>350</v>
      </c>
      <c r="C415" s="8"/>
      <c r="D415" s="14"/>
      <c r="E415" s="14"/>
      <c r="F415" s="15">
        <f t="shared" ref="F415:K417" si="123">F416</f>
        <v>24000000</v>
      </c>
      <c r="G415" s="15">
        <f t="shared" si="123"/>
        <v>0</v>
      </c>
      <c r="H415" s="15">
        <f t="shared" si="123"/>
        <v>0</v>
      </c>
      <c r="I415" s="15">
        <f t="shared" si="123"/>
        <v>0</v>
      </c>
      <c r="J415" s="15">
        <f t="shared" si="123"/>
        <v>24000000</v>
      </c>
      <c r="K415" s="15">
        <f t="shared" si="123"/>
        <v>0</v>
      </c>
    </row>
    <row r="416" spans="1:11" ht="38.25" x14ac:dyDescent="0.25">
      <c r="A416" s="17" t="s">
        <v>234</v>
      </c>
      <c r="B416" s="8" t="s">
        <v>350</v>
      </c>
      <c r="C416" s="8" t="s">
        <v>235</v>
      </c>
      <c r="D416" s="14"/>
      <c r="E416" s="14"/>
      <c r="F416" s="15">
        <f t="shared" si="123"/>
        <v>24000000</v>
      </c>
      <c r="G416" s="15">
        <f t="shared" si="123"/>
        <v>0</v>
      </c>
      <c r="H416" s="15">
        <f t="shared" si="123"/>
        <v>0</v>
      </c>
      <c r="I416" s="15">
        <f t="shared" si="123"/>
        <v>0</v>
      </c>
      <c r="J416" s="15">
        <f t="shared" si="123"/>
        <v>24000000</v>
      </c>
      <c r="K416" s="15">
        <f t="shared" si="123"/>
        <v>0</v>
      </c>
    </row>
    <row r="417" spans="1:11" x14ac:dyDescent="0.25">
      <c r="A417" s="17" t="s">
        <v>258</v>
      </c>
      <c r="B417" s="8" t="s">
        <v>350</v>
      </c>
      <c r="C417" s="8" t="s">
        <v>235</v>
      </c>
      <c r="D417" s="14" t="s">
        <v>34</v>
      </c>
      <c r="E417" s="14"/>
      <c r="F417" s="15">
        <f t="shared" si="123"/>
        <v>24000000</v>
      </c>
      <c r="G417" s="15">
        <f t="shared" si="123"/>
        <v>0</v>
      </c>
      <c r="H417" s="15">
        <f t="shared" si="123"/>
        <v>0</v>
      </c>
      <c r="I417" s="15">
        <f t="shared" si="123"/>
        <v>0</v>
      </c>
      <c r="J417" s="15">
        <f t="shared" si="123"/>
        <v>24000000</v>
      </c>
      <c r="K417" s="15">
        <f t="shared" si="123"/>
        <v>0</v>
      </c>
    </row>
    <row r="418" spans="1:11" x14ac:dyDescent="0.25">
      <c r="A418" s="17" t="s">
        <v>259</v>
      </c>
      <c r="B418" s="8" t="s">
        <v>350</v>
      </c>
      <c r="C418" s="8" t="s">
        <v>235</v>
      </c>
      <c r="D418" s="14" t="s">
        <v>34</v>
      </c>
      <c r="E418" s="14" t="s">
        <v>72</v>
      </c>
      <c r="F418" s="15">
        <f>'[1]8. разд '!F538</f>
        <v>24000000</v>
      </c>
      <c r="G418" s="15">
        <f>'[1]8. разд '!G538</f>
        <v>0</v>
      </c>
      <c r="H418" s="15">
        <f>'[1]8. разд '!H538</f>
        <v>0</v>
      </c>
      <c r="I418" s="15">
        <f>'[1]8. разд '!I538</f>
        <v>0</v>
      </c>
      <c r="J418" s="15">
        <f>'[1]8. разд '!J538</f>
        <v>24000000</v>
      </c>
      <c r="K418" s="15">
        <f>'[1]8. разд '!K538</f>
        <v>0</v>
      </c>
    </row>
    <row r="419" spans="1:11" ht="25.5" x14ac:dyDescent="0.25">
      <c r="A419" s="17" t="s">
        <v>351</v>
      </c>
      <c r="B419" s="8" t="s">
        <v>352</v>
      </c>
      <c r="C419" s="8"/>
      <c r="D419" s="14"/>
      <c r="E419" s="14"/>
      <c r="F419" s="15" t="e">
        <f>F424+#REF!+F420</f>
        <v>#REF!</v>
      </c>
      <c r="G419" s="15" t="e">
        <f>G424+#REF!+G420</f>
        <v>#REF!</v>
      </c>
      <c r="H419" s="15" t="e">
        <f>H424+#REF!+H420</f>
        <v>#REF!</v>
      </c>
      <c r="I419" s="15" t="e">
        <f>I424+#REF!+I420</f>
        <v>#REF!</v>
      </c>
      <c r="J419" s="15">
        <f>J424+J420</f>
        <v>959200</v>
      </c>
      <c r="K419" s="15">
        <f>K424+K420</f>
        <v>406200</v>
      </c>
    </row>
    <row r="420" spans="1:11" ht="25.5" x14ac:dyDescent="0.25">
      <c r="A420" s="17" t="s">
        <v>353</v>
      </c>
      <c r="B420" s="8" t="s">
        <v>354</v>
      </c>
      <c r="C420" s="8"/>
      <c r="D420" s="14"/>
      <c r="E420" s="14"/>
      <c r="F420" s="15">
        <f>F421</f>
        <v>406200</v>
      </c>
      <c r="G420" s="15">
        <f t="shared" ref="G420:K422" si="124">G421</f>
        <v>406200</v>
      </c>
      <c r="H420" s="15">
        <f t="shared" si="124"/>
        <v>0</v>
      </c>
      <c r="I420" s="15">
        <f t="shared" si="124"/>
        <v>0</v>
      </c>
      <c r="J420" s="15">
        <f t="shared" si="124"/>
        <v>406200</v>
      </c>
      <c r="K420" s="15">
        <f t="shared" si="124"/>
        <v>406200</v>
      </c>
    </row>
    <row r="421" spans="1:11" ht="38.25" x14ac:dyDescent="0.25">
      <c r="A421" s="17" t="s">
        <v>51</v>
      </c>
      <c r="B421" s="8" t="s">
        <v>354</v>
      </c>
      <c r="C421" s="8" t="s">
        <v>65</v>
      </c>
      <c r="D421" s="14"/>
      <c r="E421" s="14"/>
      <c r="F421" s="15">
        <f>F422</f>
        <v>406200</v>
      </c>
      <c r="G421" s="15">
        <f t="shared" si="124"/>
        <v>406200</v>
      </c>
      <c r="H421" s="15">
        <f t="shared" si="124"/>
        <v>0</v>
      </c>
      <c r="I421" s="15">
        <f t="shared" si="124"/>
        <v>0</v>
      </c>
      <c r="J421" s="15">
        <f t="shared" si="124"/>
        <v>406200</v>
      </c>
      <c r="K421" s="15">
        <f t="shared" si="124"/>
        <v>406200</v>
      </c>
    </row>
    <row r="422" spans="1:11" x14ac:dyDescent="0.25">
      <c r="A422" s="17" t="s">
        <v>56</v>
      </c>
      <c r="B422" s="8" t="s">
        <v>354</v>
      </c>
      <c r="C422" s="8" t="s">
        <v>65</v>
      </c>
      <c r="D422" s="14" t="s">
        <v>57</v>
      </c>
      <c r="E422" s="14"/>
      <c r="F422" s="15">
        <f>F423</f>
        <v>406200</v>
      </c>
      <c r="G422" s="15">
        <f t="shared" si="124"/>
        <v>406200</v>
      </c>
      <c r="H422" s="15">
        <f t="shared" si="124"/>
        <v>0</v>
      </c>
      <c r="I422" s="15">
        <f t="shared" si="124"/>
        <v>0</v>
      </c>
      <c r="J422" s="15">
        <f t="shared" si="124"/>
        <v>406200</v>
      </c>
      <c r="K422" s="15">
        <f t="shared" si="124"/>
        <v>406200</v>
      </c>
    </row>
    <row r="423" spans="1:11" x14ac:dyDescent="0.25">
      <c r="A423" s="17" t="s">
        <v>46</v>
      </c>
      <c r="B423" s="8" t="s">
        <v>354</v>
      </c>
      <c r="C423" s="8" t="s">
        <v>65</v>
      </c>
      <c r="D423" s="14" t="s">
        <v>57</v>
      </c>
      <c r="E423" s="14" t="s">
        <v>72</v>
      </c>
      <c r="F423" s="15">
        <f>'[1]8. разд '!F987</f>
        <v>406200</v>
      </c>
      <c r="G423" s="15">
        <f>'[1]8. разд '!G987</f>
        <v>406200</v>
      </c>
      <c r="H423" s="15">
        <f>'[1]8. разд '!H987</f>
        <v>0</v>
      </c>
      <c r="I423" s="15">
        <f>'[1]8. разд '!I987</f>
        <v>0</v>
      </c>
      <c r="J423" s="15">
        <f>'[1]8. разд '!J987</f>
        <v>406200</v>
      </c>
      <c r="K423" s="15">
        <f>'[1]8. разд '!K987</f>
        <v>406200</v>
      </c>
    </row>
    <row r="424" spans="1:11" ht="51" x14ac:dyDescent="0.25">
      <c r="A424" s="17" t="s">
        <v>355</v>
      </c>
      <c r="B424" s="8" t="s">
        <v>356</v>
      </c>
      <c r="C424" s="8"/>
      <c r="D424" s="14"/>
      <c r="E424" s="14"/>
      <c r="F424" s="15">
        <f>F425</f>
        <v>553000</v>
      </c>
      <c r="G424" s="15">
        <f t="shared" ref="G424:K426" si="125">G425</f>
        <v>0</v>
      </c>
      <c r="H424" s="15">
        <f t="shared" si="125"/>
        <v>0</v>
      </c>
      <c r="I424" s="15">
        <f t="shared" si="125"/>
        <v>0</v>
      </c>
      <c r="J424" s="15">
        <f t="shared" si="125"/>
        <v>553000</v>
      </c>
      <c r="K424" s="15">
        <f t="shared" si="125"/>
        <v>0</v>
      </c>
    </row>
    <row r="425" spans="1:11" ht="25.5" x14ac:dyDescent="0.25">
      <c r="A425" s="17" t="s">
        <v>25</v>
      </c>
      <c r="B425" s="8" t="s">
        <v>356</v>
      </c>
      <c r="C425" s="8" t="s">
        <v>68</v>
      </c>
      <c r="D425" s="14"/>
      <c r="E425" s="14"/>
      <c r="F425" s="15">
        <f>F426</f>
        <v>553000</v>
      </c>
      <c r="G425" s="15">
        <f t="shared" si="125"/>
        <v>0</v>
      </c>
      <c r="H425" s="15">
        <f t="shared" si="125"/>
        <v>0</v>
      </c>
      <c r="I425" s="15">
        <f t="shared" si="125"/>
        <v>0</v>
      </c>
      <c r="J425" s="15">
        <f t="shared" si="125"/>
        <v>553000</v>
      </c>
      <c r="K425" s="15">
        <f t="shared" si="125"/>
        <v>0</v>
      </c>
    </row>
    <row r="426" spans="1:11" x14ac:dyDescent="0.25">
      <c r="A426" s="17" t="s">
        <v>258</v>
      </c>
      <c r="B426" s="8" t="s">
        <v>356</v>
      </c>
      <c r="C426" s="8" t="s">
        <v>68</v>
      </c>
      <c r="D426" s="14" t="s">
        <v>34</v>
      </c>
      <c r="E426" s="14"/>
      <c r="F426" s="15">
        <f>F427</f>
        <v>553000</v>
      </c>
      <c r="G426" s="15">
        <f t="shared" si="125"/>
        <v>0</v>
      </c>
      <c r="H426" s="15">
        <f t="shared" si="125"/>
        <v>0</v>
      </c>
      <c r="I426" s="15">
        <f t="shared" si="125"/>
        <v>0</v>
      </c>
      <c r="J426" s="15">
        <f t="shared" si="125"/>
        <v>553000</v>
      </c>
      <c r="K426" s="15">
        <f t="shared" si="125"/>
        <v>0</v>
      </c>
    </row>
    <row r="427" spans="1:11" x14ac:dyDescent="0.25">
      <c r="A427" s="17" t="s">
        <v>259</v>
      </c>
      <c r="B427" s="8" t="s">
        <v>356</v>
      </c>
      <c r="C427" s="8" t="s">
        <v>68</v>
      </c>
      <c r="D427" s="14" t="s">
        <v>34</v>
      </c>
      <c r="E427" s="14" t="s">
        <v>72</v>
      </c>
      <c r="F427" s="15">
        <f>'[1]8. разд '!F543</f>
        <v>553000</v>
      </c>
      <c r="G427" s="15">
        <f>'[1]8. разд '!G543</f>
        <v>0</v>
      </c>
      <c r="H427" s="15">
        <f>'[1]8. разд '!H543</f>
        <v>0</v>
      </c>
      <c r="I427" s="15">
        <f>'[1]8. разд '!I543</f>
        <v>0</v>
      </c>
      <c r="J427" s="15">
        <f>'[1]8. разд '!J543</f>
        <v>553000</v>
      </c>
      <c r="K427" s="15">
        <f>'[1]8. разд '!K543</f>
        <v>0</v>
      </c>
    </row>
    <row r="428" spans="1:11" ht="25.5" x14ac:dyDescent="0.25">
      <c r="A428" s="17" t="s">
        <v>357</v>
      </c>
      <c r="B428" s="8" t="s">
        <v>358</v>
      </c>
      <c r="C428" s="8"/>
      <c r="D428" s="14"/>
      <c r="E428" s="14"/>
      <c r="F428" s="15">
        <f>F429</f>
        <v>200000</v>
      </c>
      <c r="G428" s="15">
        <f t="shared" ref="G428:K431" si="126">G429</f>
        <v>0</v>
      </c>
      <c r="H428" s="15">
        <f t="shared" si="126"/>
        <v>0</v>
      </c>
      <c r="I428" s="15">
        <f t="shared" si="126"/>
        <v>0</v>
      </c>
      <c r="J428" s="15">
        <f t="shared" si="126"/>
        <v>200000</v>
      </c>
      <c r="K428" s="15">
        <f t="shared" si="126"/>
        <v>0</v>
      </c>
    </row>
    <row r="429" spans="1:11" ht="38.25" x14ac:dyDescent="0.25">
      <c r="A429" s="17" t="s">
        <v>359</v>
      </c>
      <c r="B429" s="8" t="s">
        <v>360</v>
      </c>
      <c r="C429" s="8"/>
      <c r="D429" s="14"/>
      <c r="E429" s="14"/>
      <c r="F429" s="15">
        <f>F430</f>
        <v>200000</v>
      </c>
      <c r="G429" s="15">
        <f t="shared" si="126"/>
        <v>0</v>
      </c>
      <c r="H429" s="15">
        <f t="shared" si="126"/>
        <v>0</v>
      </c>
      <c r="I429" s="15">
        <f t="shared" si="126"/>
        <v>0</v>
      </c>
      <c r="J429" s="15">
        <f t="shared" si="126"/>
        <v>200000</v>
      </c>
      <c r="K429" s="15">
        <f t="shared" si="126"/>
        <v>0</v>
      </c>
    </row>
    <row r="430" spans="1:11" ht="25.5" x14ac:dyDescent="0.25">
      <c r="A430" s="17" t="s">
        <v>25</v>
      </c>
      <c r="B430" s="8" t="s">
        <v>360</v>
      </c>
      <c r="C430" s="8" t="s">
        <v>68</v>
      </c>
      <c r="D430" s="14"/>
      <c r="E430" s="14"/>
      <c r="F430" s="15">
        <f>F431</f>
        <v>200000</v>
      </c>
      <c r="G430" s="15">
        <f t="shared" si="126"/>
        <v>0</v>
      </c>
      <c r="H430" s="15">
        <f t="shared" si="126"/>
        <v>0</v>
      </c>
      <c r="I430" s="15">
        <f t="shared" si="126"/>
        <v>0</v>
      </c>
      <c r="J430" s="15">
        <f t="shared" si="126"/>
        <v>200000</v>
      </c>
      <c r="K430" s="15">
        <f t="shared" si="126"/>
        <v>0</v>
      </c>
    </row>
    <row r="431" spans="1:11" x14ac:dyDescent="0.25">
      <c r="A431" s="17" t="s">
        <v>258</v>
      </c>
      <c r="B431" s="8" t="s">
        <v>360</v>
      </c>
      <c r="C431" s="8" t="s">
        <v>68</v>
      </c>
      <c r="D431" s="14" t="s">
        <v>34</v>
      </c>
      <c r="E431" s="14"/>
      <c r="F431" s="15">
        <f>F432</f>
        <v>200000</v>
      </c>
      <c r="G431" s="15">
        <f t="shared" si="126"/>
        <v>0</v>
      </c>
      <c r="H431" s="15">
        <f t="shared" si="126"/>
        <v>0</v>
      </c>
      <c r="I431" s="15">
        <f t="shared" si="126"/>
        <v>0</v>
      </c>
      <c r="J431" s="15">
        <f t="shared" si="126"/>
        <v>200000</v>
      </c>
      <c r="K431" s="15">
        <f t="shared" si="126"/>
        <v>0</v>
      </c>
    </row>
    <row r="432" spans="1:11" x14ac:dyDescent="0.25">
      <c r="A432" s="17" t="s">
        <v>259</v>
      </c>
      <c r="B432" s="8" t="s">
        <v>360</v>
      </c>
      <c r="C432" s="8" t="s">
        <v>68</v>
      </c>
      <c r="D432" s="14" t="s">
        <v>34</v>
      </c>
      <c r="E432" s="14" t="s">
        <v>72</v>
      </c>
      <c r="F432" s="15">
        <f>'[1]8. разд '!F548</f>
        <v>200000</v>
      </c>
      <c r="G432" s="15">
        <f>'[1]8. разд '!G548</f>
        <v>0</v>
      </c>
      <c r="H432" s="15">
        <f>'[1]8. разд '!H548</f>
        <v>0</v>
      </c>
      <c r="I432" s="15">
        <f>'[1]8. разд '!I548</f>
        <v>0</v>
      </c>
      <c r="J432" s="15">
        <f>'[1]8. разд '!J548</f>
        <v>200000</v>
      </c>
      <c r="K432" s="15">
        <f>'[1]8. разд '!K548</f>
        <v>0</v>
      </c>
    </row>
    <row r="433" spans="1:11" ht="51" x14ac:dyDescent="0.25">
      <c r="A433" s="21" t="s">
        <v>361</v>
      </c>
      <c r="B433" s="8" t="s">
        <v>362</v>
      </c>
      <c r="C433" s="8"/>
      <c r="D433" s="14"/>
      <c r="E433" s="14"/>
      <c r="F433" s="15">
        <f>F434+F438+F448</f>
        <v>28468366.41</v>
      </c>
      <c r="G433" s="15">
        <f t="shared" ref="G433:K433" si="127">G434+G438+G448</f>
        <v>0</v>
      </c>
      <c r="H433" s="15">
        <f t="shared" si="127"/>
        <v>0</v>
      </c>
      <c r="I433" s="15">
        <f t="shared" si="127"/>
        <v>0</v>
      </c>
      <c r="J433" s="15">
        <f t="shared" si="127"/>
        <v>28468366.41</v>
      </c>
      <c r="K433" s="15">
        <f t="shared" si="127"/>
        <v>0</v>
      </c>
    </row>
    <row r="434" spans="1:11" ht="51" x14ac:dyDescent="0.25">
      <c r="A434" s="17" t="s">
        <v>158</v>
      </c>
      <c r="B434" s="8" t="s">
        <v>363</v>
      </c>
      <c r="C434" s="7"/>
      <c r="D434" s="14"/>
      <c r="E434" s="14"/>
      <c r="F434" s="15">
        <f>F435</f>
        <v>400000</v>
      </c>
      <c r="G434" s="15">
        <f t="shared" ref="G434:K436" si="128">G435</f>
        <v>0</v>
      </c>
      <c r="H434" s="15">
        <f t="shared" si="128"/>
        <v>0</v>
      </c>
      <c r="I434" s="15">
        <f t="shared" si="128"/>
        <v>0</v>
      </c>
      <c r="J434" s="15">
        <f t="shared" si="128"/>
        <v>400000</v>
      </c>
      <c r="K434" s="15">
        <f t="shared" si="128"/>
        <v>0</v>
      </c>
    </row>
    <row r="435" spans="1:11" ht="63.75" x14ac:dyDescent="0.25">
      <c r="A435" s="17" t="s">
        <v>21</v>
      </c>
      <c r="B435" s="8" t="s">
        <v>363</v>
      </c>
      <c r="C435" s="7">
        <v>100</v>
      </c>
      <c r="D435" s="14"/>
      <c r="E435" s="14"/>
      <c r="F435" s="15">
        <f>F436</f>
        <v>400000</v>
      </c>
      <c r="G435" s="15">
        <f t="shared" si="128"/>
        <v>0</v>
      </c>
      <c r="H435" s="15">
        <f t="shared" si="128"/>
        <v>0</v>
      </c>
      <c r="I435" s="15">
        <f t="shared" si="128"/>
        <v>0</v>
      </c>
      <c r="J435" s="15">
        <f t="shared" si="128"/>
        <v>400000</v>
      </c>
      <c r="K435" s="15">
        <f t="shared" si="128"/>
        <v>0</v>
      </c>
    </row>
    <row r="436" spans="1:11" x14ac:dyDescent="0.25">
      <c r="A436" s="18" t="s">
        <v>258</v>
      </c>
      <c r="B436" s="8" t="s">
        <v>363</v>
      </c>
      <c r="C436" s="7">
        <v>100</v>
      </c>
      <c r="D436" s="8" t="s">
        <v>34</v>
      </c>
      <c r="E436" s="8"/>
      <c r="F436" s="15">
        <f>F437</f>
        <v>400000</v>
      </c>
      <c r="G436" s="15">
        <f t="shared" si="128"/>
        <v>0</v>
      </c>
      <c r="H436" s="15">
        <f t="shared" si="128"/>
        <v>0</v>
      </c>
      <c r="I436" s="15">
        <f t="shared" si="128"/>
        <v>0</v>
      </c>
      <c r="J436" s="15">
        <f t="shared" si="128"/>
        <v>400000</v>
      </c>
      <c r="K436" s="15">
        <f t="shared" si="128"/>
        <v>0</v>
      </c>
    </row>
    <row r="437" spans="1:11" ht="25.5" x14ac:dyDescent="0.25">
      <c r="A437" s="18" t="s">
        <v>364</v>
      </c>
      <c r="B437" s="8" t="s">
        <v>363</v>
      </c>
      <c r="C437" s="7">
        <v>100</v>
      </c>
      <c r="D437" s="8" t="s">
        <v>34</v>
      </c>
      <c r="E437" s="8" t="s">
        <v>34</v>
      </c>
      <c r="F437" s="15">
        <f>'[1]8. разд '!F577</f>
        <v>400000</v>
      </c>
      <c r="G437" s="15">
        <f>'[1]8. разд '!G577</f>
        <v>0</v>
      </c>
      <c r="H437" s="15">
        <f>'[1]8. разд '!H577</f>
        <v>0</v>
      </c>
      <c r="I437" s="15">
        <f>'[1]8. разд '!I577</f>
        <v>0</v>
      </c>
      <c r="J437" s="15">
        <f>'[1]8. разд '!J577</f>
        <v>400000</v>
      </c>
      <c r="K437" s="15">
        <f>'[1]8. разд '!K577</f>
        <v>0</v>
      </c>
    </row>
    <row r="438" spans="1:11" ht="38.25" x14ac:dyDescent="0.25">
      <c r="A438" s="26" t="s">
        <v>179</v>
      </c>
      <c r="B438" s="8" t="s">
        <v>365</v>
      </c>
      <c r="C438" s="7"/>
      <c r="D438" s="8"/>
      <c r="E438" s="8"/>
      <c r="F438" s="15">
        <f t="shared" ref="F438:K438" si="129">F439+F442+F445</f>
        <v>27943519.5</v>
      </c>
      <c r="G438" s="15">
        <f t="shared" si="129"/>
        <v>0</v>
      </c>
      <c r="H438" s="15">
        <f t="shared" si="129"/>
        <v>-3500</v>
      </c>
      <c r="I438" s="15">
        <f t="shared" si="129"/>
        <v>0</v>
      </c>
      <c r="J438" s="15">
        <f t="shared" si="129"/>
        <v>27940019.5</v>
      </c>
      <c r="K438" s="15">
        <f t="shared" si="129"/>
        <v>0</v>
      </c>
    </row>
    <row r="439" spans="1:11" ht="63.75" x14ac:dyDescent="0.25">
      <c r="A439" s="17" t="s">
        <v>21</v>
      </c>
      <c r="B439" s="8" t="s">
        <v>365</v>
      </c>
      <c r="C439" s="8" t="s">
        <v>366</v>
      </c>
      <c r="D439" s="14"/>
      <c r="E439" s="14"/>
      <c r="F439" s="15">
        <f>F440</f>
        <v>23333243.600000001</v>
      </c>
      <c r="G439" s="15">
        <f t="shared" ref="G439:K440" si="130">G440</f>
        <v>0</v>
      </c>
      <c r="H439" s="15">
        <f t="shared" si="130"/>
        <v>0</v>
      </c>
      <c r="I439" s="15">
        <f t="shared" si="130"/>
        <v>0</v>
      </c>
      <c r="J439" s="15">
        <f t="shared" si="130"/>
        <v>23333243.600000001</v>
      </c>
      <c r="K439" s="15">
        <f t="shared" si="130"/>
        <v>0</v>
      </c>
    </row>
    <row r="440" spans="1:11" x14ac:dyDescent="0.25">
      <c r="A440" s="18" t="s">
        <v>258</v>
      </c>
      <c r="B440" s="8" t="s">
        <v>365</v>
      </c>
      <c r="C440" s="8" t="s">
        <v>366</v>
      </c>
      <c r="D440" s="8" t="s">
        <v>34</v>
      </c>
      <c r="E440" s="8"/>
      <c r="F440" s="15">
        <f>F441</f>
        <v>23333243.600000001</v>
      </c>
      <c r="G440" s="15">
        <f t="shared" si="130"/>
        <v>0</v>
      </c>
      <c r="H440" s="15">
        <f t="shared" si="130"/>
        <v>0</v>
      </c>
      <c r="I440" s="15">
        <f t="shared" si="130"/>
        <v>0</v>
      </c>
      <c r="J440" s="15">
        <f t="shared" si="130"/>
        <v>23333243.600000001</v>
      </c>
      <c r="K440" s="15">
        <f t="shared" si="130"/>
        <v>0</v>
      </c>
    </row>
    <row r="441" spans="1:11" ht="25.5" x14ac:dyDescent="0.25">
      <c r="A441" s="18" t="s">
        <v>364</v>
      </c>
      <c r="B441" s="8" t="s">
        <v>365</v>
      </c>
      <c r="C441" s="8" t="s">
        <v>366</v>
      </c>
      <c r="D441" s="8" t="s">
        <v>34</v>
      </c>
      <c r="E441" s="8" t="s">
        <v>34</v>
      </c>
      <c r="F441" s="15">
        <f>'[1]8. разд '!F579</f>
        <v>23333243.600000001</v>
      </c>
      <c r="G441" s="15">
        <f>'[1]8. разд '!G579</f>
        <v>0</v>
      </c>
      <c r="H441" s="15">
        <f>'[1]8. разд '!H579</f>
        <v>0</v>
      </c>
      <c r="I441" s="15">
        <f>'[1]8. разд '!I579</f>
        <v>0</v>
      </c>
      <c r="J441" s="15">
        <f>'[1]8. разд '!J579</f>
        <v>23333243.600000001</v>
      </c>
      <c r="K441" s="15">
        <f>'[1]8. разд '!K579</f>
        <v>0</v>
      </c>
    </row>
    <row r="442" spans="1:11" ht="25.5" x14ac:dyDescent="0.25">
      <c r="A442" s="17" t="s">
        <v>25</v>
      </c>
      <c r="B442" s="8" t="s">
        <v>365</v>
      </c>
      <c r="C442" s="8" t="s">
        <v>68</v>
      </c>
      <c r="D442" s="14"/>
      <c r="E442" s="14"/>
      <c r="F442" s="15">
        <f>F443</f>
        <v>3054681.9</v>
      </c>
      <c r="G442" s="15">
        <f t="shared" ref="G442:K443" si="131">G443</f>
        <v>0</v>
      </c>
      <c r="H442" s="15">
        <f t="shared" si="131"/>
        <v>-3500</v>
      </c>
      <c r="I442" s="15">
        <f t="shared" si="131"/>
        <v>0</v>
      </c>
      <c r="J442" s="15">
        <f t="shared" si="131"/>
        <v>3051181.9</v>
      </c>
      <c r="K442" s="15">
        <f t="shared" si="131"/>
        <v>0</v>
      </c>
    </row>
    <row r="443" spans="1:11" x14ac:dyDescent="0.25">
      <c r="A443" s="18" t="s">
        <v>258</v>
      </c>
      <c r="B443" s="8" t="s">
        <v>365</v>
      </c>
      <c r="C443" s="8" t="s">
        <v>68</v>
      </c>
      <c r="D443" s="8" t="s">
        <v>34</v>
      </c>
      <c r="E443" s="8"/>
      <c r="F443" s="15">
        <f>F444</f>
        <v>3054681.9</v>
      </c>
      <c r="G443" s="15">
        <f t="shared" si="131"/>
        <v>0</v>
      </c>
      <c r="H443" s="15">
        <f t="shared" si="131"/>
        <v>-3500</v>
      </c>
      <c r="I443" s="15">
        <f t="shared" si="131"/>
        <v>0</v>
      </c>
      <c r="J443" s="15">
        <f t="shared" si="131"/>
        <v>3051181.9</v>
      </c>
      <c r="K443" s="15">
        <f t="shared" si="131"/>
        <v>0</v>
      </c>
    </row>
    <row r="444" spans="1:11" ht="25.5" x14ac:dyDescent="0.25">
      <c r="A444" s="18" t="s">
        <v>364</v>
      </c>
      <c r="B444" s="8" t="s">
        <v>365</v>
      </c>
      <c r="C444" s="8" t="s">
        <v>68</v>
      </c>
      <c r="D444" s="8" t="s">
        <v>34</v>
      </c>
      <c r="E444" s="8" t="s">
        <v>34</v>
      </c>
      <c r="F444" s="15">
        <f>'[1]8. разд '!F580</f>
        <v>3054681.9</v>
      </c>
      <c r="G444" s="15">
        <f>'[1]8. разд '!G580</f>
        <v>0</v>
      </c>
      <c r="H444" s="15">
        <f>'[1]8. разд '!H580</f>
        <v>-3500</v>
      </c>
      <c r="I444" s="15">
        <f>'[1]8. разд '!I580</f>
        <v>0</v>
      </c>
      <c r="J444" s="15">
        <f>'[1]8. разд '!J580</f>
        <v>3051181.9</v>
      </c>
      <c r="K444" s="15">
        <f>'[1]8. разд '!K580</f>
        <v>0</v>
      </c>
    </row>
    <row r="445" spans="1:11" x14ac:dyDescent="0.25">
      <c r="A445" s="17" t="s">
        <v>52</v>
      </c>
      <c r="B445" s="8" t="s">
        <v>365</v>
      </c>
      <c r="C445" s="8" t="s">
        <v>367</v>
      </c>
      <c r="D445" s="14"/>
      <c r="E445" s="14"/>
      <c r="F445" s="15">
        <f>F446</f>
        <v>1555594</v>
      </c>
      <c r="G445" s="15">
        <f t="shared" ref="G445:K446" si="132">G446</f>
        <v>0</v>
      </c>
      <c r="H445" s="15">
        <f t="shared" si="132"/>
        <v>0</v>
      </c>
      <c r="I445" s="15">
        <f t="shared" si="132"/>
        <v>0</v>
      </c>
      <c r="J445" s="15">
        <f t="shared" si="132"/>
        <v>1555594</v>
      </c>
      <c r="K445" s="15">
        <f t="shared" si="132"/>
        <v>0</v>
      </c>
    </row>
    <row r="446" spans="1:11" x14ac:dyDescent="0.25">
      <c r="A446" s="18" t="s">
        <v>258</v>
      </c>
      <c r="B446" s="8" t="s">
        <v>365</v>
      </c>
      <c r="C446" s="8" t="s">
        <v>367</v>
      </c>
      <c r="D446" s="8" t="s">
        <v>34</v>
      </c>
      <c r="E446" s="8"/>
      <c r="F446" s="15">
        <f>F447</f>
        <v>1555594</v>
      </c>
      <c r="G446" s="15">
        <f t="shared" si="132"/>
        <v>0</v>
      </c>
      <c r="H446" s="15">
        <f t="shared" si="132"/>
        <v>0</v>
      </c>
      <c r="I446" s="15">
        <f t="shared" si="132"/>
        <v>0</v>
      </c>
      <c r="J446" s="15">
        <f t="shared" si="132"/>
        <v>1555594</v>
      </c>
      <c r="K446" s="15">
        <f t="shared" si="132"/>
        <v>0</v>
      </c>
    </row>
    <row r="447" spans="1:11" ht="25.5" x14ac:dyDescent="0.25">
      <c r="A447" s="18" t="s">
        <v>364</v>
      </c>
      <c r="B447" s="8" t="s">
        <v>365</v>
      </c>
      <c r="C447" s="8" t="s">
        <v>367</v>
      </c>
      <c r="D447" s="8" t="s">
        <v>34</v>
      </c>
      <c r="E447" s="8" t="s">
        <v>34</v>
      </c>
      <c r="F447" s="15">
        <f>'[1]8. разд '!F581</f>
        <v>1555594</v>
      </c>
      <c r="G447" s="15">
        <f>'[1]8. разд '!G581</f>
        <v>0</v>
      </c>
      <c r="H447" s="15">
        <f>'[1]8. разд '!H581</f>
        <v>0</v>
      </c>
      <c r="I447" s="15">
        <f>'[1]8. разд '!I581</f>
        <v>0</v>
      </c>
      <c r="J447" s="15">
        <f>'[1]8. разд '!J581</f>
        <v>1555594</v>
      </c>
      <c r="K447" s="15">
        <f>'[1]8. разд '!K581</f>
        <v>0</v>
      </c>
    </row>
    <row r="448" spans="1:11" ht="38.25" x14ac:dyDescent="0.25">
      <c r="A448" s="30" t="s">
        <v>368</v>
      </c>
      <c r="B448" s="8" t="s">
        <v>369</v>
      </c>
      <c r="C448" s="8"/>
      <c r="D448" s="8"/>
      <c r="E448" s="8"/>
      <c r="F448" s="15">
        <f>F449</f>
        <v>124846.91</v>
      </c>
      <c r="G448" s="15">
        <f t="shared" ref="G448:K450" si="133">G449</f>
        <v>0</v>
      </c>
      <c r="H448" s="15">
        <f t="shared" si="133"/>
        <v>3500</v>
      </c>
      <c r="I448" s="15">
        <f t="shared" si="133"/>
        <v>0</v>
      </c>
      <c r="J448" s="15">
        <f t="shared" si="133"/>
        <v>128346.91</v>
      </c>
      <c r="K448" s="15">
        <f t="shared" si="133"/>
        <v>0</v>
      </c>
    </row>
    <row r="449" spans="1:11" x14ac:dyDescent="0.25">
      <c r="A449" s="17" t="s">
        <v>52</v>
      </c>
      <c r="B449" s="8" t="s">
        <v>369</v>
      </c>
      <c r="C449" s="8" t="s">
        <v>367</v>
      </c>
      <c r="D449" s="14"/>
      <c r="E449" s="14"/>
      <c r="F449" s="15">
        <f>F450</f>
        <v>124846.91</v>
      </c>
      <c r="G449" s="15">
        <f t="shared" si="133"/>
        <v>0</v>
      </c>
      <c r="H449" s="15">
        <f t="shared" si="133"/>
        <v>3500</v>
      </c>
      <c r="I449" s="15">
        <f t="shared" si="133"/>
        <v>0</v>
      </c>
      <c r="J449" s="15">
        <f t="shared" si="133"/>
        <v>128346.91</v>
      </c>
      <c r="K449" s="15">
        <f t="shared" si="133"/>
        <v>0</v>
      </c>
    </row>
    <row r="450" spans="1:11" x14ac:dyDescent="0.25">
      <c r="A450" s="18" t="s">
        <v>258</v>
      </c>
      <c r="B450" s="8" t="s">
        <v>369</v>
      </c>
      <c r="C450" s="8" t="s">
        <v>367</v>
      </c>
      <c r="D450" s="8" t="s">
        <v>34</v>
      </c>
      <c r="E450" s="8"/>
      <c r="F450" s="15">
        <f>F451</f>
        <v>124846.91</v>
      </c>
      <c r="G450" s="15">
        <f t="shared" si="133"/>
        <v>0</v>
      </c>
      <c r="H450" s="15">
        <f t="shared" si="133"/>
        <v>3500</v>
      </c>
      <c r="I450" s="15">
        <f t="shared" si="133"/>
        <v>0</v>
      </c>
      <c r="J450" s="15">
        <f t="shared" si="133"/>
        <v>128346.91</v>
      </c>
      <c r="K450" s="15">
        <f t="shared" si="133"/>
        <v>0</v>
      </c>
    </row>
    <row r="451" spans="1:11" ht="25.5" x14ac:dyDescent="0.25">
      <c r="A451" s="18" t="s">
        <v>364</v>
      </c>
      <c r="B451" s="8" t="s">
        <v>369</v>
      </c>
      <c r="C451" s="8" t="s">
        <v>367</v>
      </c>
      <c r="D451" s="8" t="s">
        <v>34</v>
      </c>
      <c r="E451" s="8" t="s">
        <v>34</v>
      </c>
      <c r="F451" s="15">
        <f>'[1]8. разд '!F583</f>
        <v>124846.91</v>
      </c>
      <c r="G451" s="15">
        <f>'[1]8. разд '!G583</f>
        <v>0</v>
      </c>
      <c r="H451" s="15">
        <f>'[1]8. разд '!H583</f>
        <v>3500</v>
      </c>
      <c r="I451" s="15">
        <f>'[1]8. разд '!I583</f>
        <v>0</v>
      </c>
      <c r="J451" s="15">
        <f>'[1]8. разд '!J583</f>
        <v>128346.91</v>
      </c>
      <c r="K451" s="15">
        <f>'[1]8. разд '!K583</f>
        <v>0</v>
      </c>
    </row>
    <row r="452" spans="1:11" ht="25.5" x14ac:dyDescent="0.25">
      <c r="A452" s="17" t="s">
        <v>370</v>
      </c>
      <c r="B452" s="8" t="s">
        <v>371</v>
      </c>
      <c r="C452" s="8"/>
      <c r="D452" s="14"/>
      <c r="E452" s="14"/>
      <c r="F452" s="15" t="e">
        <f t="shared" ref="F452:K452" si="134">F453+F466</f>
        <v>#REF!</v>
      </c>
      <c r="G452" s="15" t="e">
        <f t="shared" si="134"/>
        <v>#REF!</v>
      </c>
      <c r="H452" s="15" t="e">
        <f t="shared" si="134"/>
        <v>#REF!</v>
      </c>
      <c r="I452" s="15" t="e">
        <f t="shared" si="134"/>
        <v>#REF!</v>
      </c>
      <c r="J452" s="15">
        <f t="shared" si="134"/>
        <v>6187818.6500000004</v>
      </c>
      <c r="K452" s="15">
        <f t="shared" si="134"/>
        <v>0</v>
      </c>
    </row>
    <row r="453" spans="1:11" ht="38.25" x14ac:dyDescent="0.25">
      <c r="A453" s="17" t="s">
        <v>372</v>
      </c>
      <c r="B453" s="8" t="s">
        <v>373</v>
      </c>
      <c r="C453" s="8"/>
      <c r="D453" s="14"/>
      <c r="E453" s="14"/>
      <c r="F453" s="15" t="e">
        <f>F454+#REF!+F458+#REF!+F462</f>
        <v>#REF!</v>
      </c>
      <c r="G453" s="15" t="e">
        <f>G454+#REF!+G458+#REF!+G462</f>
        <v>#REF!</v>
      </c>
      <c r="H453" s="15" t="e">
        <f>H454+#REF!+H458+#REF!+H462</f>
        <v>#REF!</v>
      </c>
      <c r="I453" s="15" t="e">
        <f>I454+#REF!+I458+#REF!+I462</f>
        <v>#REF!</v>
      </c>
      <c r="J453" s="15">
        <f>J454+J458+J462</f>
        <v>5087818.6500000004</v>
      </c>
      <c r="K453" s="15">
        <f>K454+K458+K462</f>
        <v>0</v>
      </c>
    </row>
    <row r="454" spans="1:11" x14ac:dyDescent="0.25">
      <c r="A454" s="17" t="s">
        <v>374</v>
      </c>
      <c r="B454" s="8" t="s">
        <v>375</v>
      </c>
      <c r="C454" s="8"/>
      <c r="D454" s="14"/>
      <c r="E454" s="14"/>
      <c r="F454" s="15">
        <f>F455</f>
        <v>3702577.06</v>
      </c>
      <c r="G454" s="15">
        <f t="shared" ref="G454:K456" si="135">G455</f>
        <v>0</v>
      </c>
      <c r="H454" s="15">
        <f t="shared" si="135"/>
        <v>0</v>
      </c>
      <c r="I454" s="15">
        <f t="shared" si="135"/>
        <v>0</v>
      </c>
      <c r="J454" s="15">
        <f t="shared" si="135"/>
        <v>3702577.06</v>
      </c>
      <c r="K454" s="15">
        <f t="shared" si="135"/>
        <v>0</v>
      </c>
    </row>
    <row r="455" spans="1:11" ht="25.5" x14ac:dyDescent="0.25">
      <c r="A455" s="17" t="s">
        <v>25</v>
      </c>
      <c r="B455" s="8" t="s">
        <v>375</v>
      </c>
      <c r="C455" s="8" t="s">
        <v>68</v>
      </c>
      <c r="D455" s="14"/>
      <c r="E455" s="14"/>
      <c r="F455" s="15">
        <f>F456</f>
        <v>3702577.06</v>
      </c>
      <c r="G455" s="15">
        <f t="shared" si="135"/>
        <v>0</v>
      </c>
      <c r="H455" s="15">
        <f t="shared" si="135"/>
        <v>0</v>
      </c>
      <c r="I455" s="15">
        <f t="shared" si="135"/>
        <v>0</v>
      </c>
      <c r="J455" s="15">
        <f t="shared" si="135"/>
        <v>3702577.06</v>
      </c>
      <c r="K455" s="15">
        <f t="shared" si="135"/>
        <v>0</v>
      </c>
    </row>
    <row r="456" spans="1:11" x14ac:dyDescent="0.25">
      <c r="A456" s="17" t="s">
        <v>258</v>
      </c>
      <c r="B456" s="8" t="s">
        <v>375</v>
      </c>
      <c r="C456" s="8" t="s">
        <v>68</v>
      </c>
      <c r="D456" s="14" t="s">
        <v>34</v>
      </c>
      <c r="E456" s="14"/>
      <c r="F456" s="15">
        <f>F457</f>
        <v>3702577.06</v>
      </c>
      <c r="G456" s="15">
        <f t="shared" si="135"/>
        <v>0</v>
      </c>
      <c r="H456" s="15">
        <f t="shared" si="135"/>
        <v>0</v>
      </c>
      <c r="I456" s="15">
        <f t="shared" si="135"/>
        <v>0</v>
      </c>
      <c r="J456" s="15">
        <f t="shared" si="135"/>
        <v>3702577.06</v>
      </c>
      <c r="K456" s="15">
        <f t="shared" si="135"/>
        <v>0</v>
      </c>
    </row>
    <row r="457" spans="1:11" x14ac:dyDescent="0.25">
      <c r="A457" s="17" t="s">
        <v>259</v>
      </c>
      <c r="B457" s="8" t="s">
        <v>375</v>
      </c>
      <c r="C457" s="8" t="s">
        <v>68</v>
      </c>
      <c r="D457" s="14" t="s">
        <v>34</v>
      </c>
      <c r="E457" s="14" t="s">
        <v>72</v>
      </c>
      <c r="F457" s="15">
        <f>'[1]8. разд '!F554</f>
        <v>3702577.06</v>
      </c>
      <c r="G457" s="15">
        <f>'[1]8. разд '!G554</f>
        <v>0</v>
      </c>
      <c r="H457" s="15">
        <f>'[1]8. разд '!H554</f>
        <v>0</v>
      </c>
      <c r="I457" s="15">
        <f>'[1]8. разд '!I554</f>
        <v>0</v>
      </c>
      <c r="J457" s="15">
        <f>'[1]8. разд '!J554</f>
        <v>3702577.06</v>
      </c>
      <c r="K457" s="15">
        <f>'[1]8. разд '!K554</f>
        <v>0</v>
      </c>
    </row>
    <row r="458" spans="1:11" x14ac:dyDescent="0.25">
      <c r="A458" s="17" t="s">
        <v>376</v>
      </c>
      <c r="B458" s="8" t="s">
        <v>377</v>
      </c>
      <c r="C458" s="8"/>
      <c r="D458" s="14"/>
      <c r="E458" s="14"/>
      <c r="F458" s="15">
        <f>F459</f>
        <v>260000</v>
      </c>
      <c r="G458" s="15">
        <f t="shared" ref="G458:K460" si="136">G459</f>
        <v>0</v>
      </c>
      <c r="H458" s="15">
        <f t="shared" si="136"/>
        <v>0</v>
      </c>
      <c r="I458" s="15">
        <f t="shared" si="136"/>
        <v>0</v>
      </c>
      <c r="J458" s="15">
        <f t="shared" si="136"/>
        <v>260000</v>
      </c>
      <c r="K458" s="15">
        <f t="shared" si="136"/>
        <v>0</v>
      </c>
    </row>
    <row r="459" spans="1:11" ht="25.5" x14ac:dyDescent="0.25">
      <c r="A459" s="17" t="s">
        <v>25</v>
      </c>
      <c r="B459" s="8" t="s">
        <v>377</v>
      </c>
      <c r="C459" s="8" t="s">
        <v>68</v>
      </c>
      <c r="D459" s="14"/>
      <c r="E459" s="14"/>
      <c r="F459" s="15">
        <f>F460</f>
        <v>260000</v>
      </c>
      <c r="G459" s="15">
        <f t="shared" si="136"/>
        <v>0</v>
      </c>
      <c r="H459" s="15">
        <f t="shared" si="136"/>
        <v>0</v>
      </c>
      <c r="I459" s="15">
        <f t="shared" si="136"/>
        <v>0</v>
      </c>
      <c r="J459" s="15">
        <f t="shared" si="136"/>
        <v>260000</v>
      </c>
      <c r="K459" s="15">
        <f t="shared" si="136"/>
        <v>0</v>
      </c>
    </row>
    <row r="460" spans="1:11" x14ac:dyDescent="0.25">
      <c r="A460" s="17" t="s">
        <v>258</v>
      </c>
      <c r="B460" s="8" t="s">
        <v>377</v>
      </c>
      <c r="C460" s="8" t="s">
        <v>68</v>
      </c>
      <c r="D460" s="14" t="s">
        <v>34</v>
      </c>
      <c r="E460" s="14"/>
      <c r="F460" s="15">
        <f>F461</f>
        <v>260000</v>
      </c>
      <c r="G460" s="15">
        <f t="shared" si="136"/>
        <v>0</v>
      </c>
      <c r="H460" s="15">
        <f t="shared" si="136"/>
        <v>0</v>
      </c>
      <c r="I460" s="15">
        <f t="shared" si="136"/>
        <v>0</v>
      </c>
      <c r="J460" s="15">
        <f t="shared" si="136"/>
        <v>260000</v>
      </c>
      <c r="K460" s="15">
        <f t="shared" si="136"/>
        <v>0</v>
      </c>
    </row>
    <row r="461" spans="1:11" x14ac:dyDescent="0.25">
      <c r="A461" s="17" t="s">
        <v>259</v>
      </c>
      <c r="B461" s="8" t="s">
        <v>377</v>
      </c>
      <c r="C461" s="8" t="s">
        <v>68</v>
      </c>
      <c r="D461" s="14" t="s">
        <v>34</v>
      </c>
      <c r="E461" s="14" t="s">
        <v>72</v>
      </c>
      <c r="F461" s="15">
        <f>'[1]8. разд '!F556</f>
        <v>260000</v>
      </c>
      <c r="G461" s="15">
        <f>'[1]8. разд '!G556</f>
        <v>0</v>
      </c>
      <c r="H461" s="15">
        <f>'[1]8. разд '!H556</f>
        <v>0</v>
      </c>
      <c r="I461" s="15">
        <f>'[1]8. разд '!I556</f>
        <v>0</v>
      </c>
      <c r="J461" s="15">
        <f>'[1]8. разд '!J556</f>
        <v>260000</v>
      </c>
      <c r="K461" s="15">
        <f>'[1]8. разд '!K556</f>
        <v>0</v>
      </c>
    </row>
    <row r="462" spans="1:11" ht="25.5" x14ac:dyDescent="0.25">
      <c r="A462" s="26" t="s">
        <v>324</v>
      </c>
      <c r="B462" s="8" t="s">
        <v>378</v>
      </c>
      <c r="C462" s="8"/>
      <c r="D462" s="14"/>
      <c r="E462" s="14"/>
      <c r="F462" s="15">
        <f>F463</f>
        <v>322762.94</v>
      </c>
      <c r="G462" s="15">
        <f t="shared" ref="G462:K464" si="137">G463</f>
        <v>0</v>
      </c>
      <c r="H462" s="15">
        <f t="shared" si="137"/>
        <v>802478.65</v>
      </c>
      <c r="I462" s="15">
        <f t="shared" si="137"/>
        <v>0</v>
      </c>
      <c r="J462" s="15">
        <f t="shared" si="137"/>
        <v>1125241.5900000001</v>
      </c>
      <c r="K462" s="15">
        <f t="shared" si="137"/>
        <v>0</v>
      </c>
    </row>
    <row r="463" spans="1:11" ht="25.5" x14ac:dyDescent="0.25">
      <c r="A463" s="17" t="s">
        <v>25</v>
      </c>
      <c r="B463" s="8" t="s">
        <v>378</v>
      </c>
      <c r="C463" s="8" t="s">
        <v>68</v>
      </c>
      <c r="D463" s="14"/>
      <c r="E463" s="14"/>
      <c r="F463" s="15">
        <f>F464</f>
        <v>322762.94</v>
      </c>
      <c r="G463" s="15">
        <f t="shared" si="137"/>
        <v>0</v>
      </c>
      <c r="H463" s="15">
        <f t="shared" si="137"/>
        <v>802478.65</v>
      </c>
      <c r="I463" s="15">
        <f t="shared" si="137"/>
        <v>0</v>
      </c>
      <c r="J463" s="15">
        <f t="shared" si="137"/>
        <v>1125241.5900000001</v>
      </c>
      <c r="K463" s="15">
        <f t="shared" si="137"/>
        <v>0</v>
      </c>
    </row>
    <row r="464" spans="1:11" x14ac:dyDescent="0.25">
      <c r="A464" s="17" t="s">
        <v>258</v>
      </c>
      <c r="B464" s="8" t="s">
        <v>378</v>
      </c>
      <c r="C464" s="8" t="s">
        <v>68</v>
      </c>
      <c r="D464" s="14" t="s">
        <v>34</v>
      </c>
      <c r="E464" s="14"/>
      <c r="F464" s="15">
        <f>F465</f>
        <v>322762.94</v>
      </c>
      <c r="G464" s="15">
        <f t="shared" si="137"/>
        <v>0</v>
      </c>
      <c r="H464" s="15">
        <f t="shared" si="137"/>
        <v>802478.65</v>
      </c>
      <c r="I464" s="15">
        <f t="shared" si="137"/>
        <v>0</v>
      </c>
      <c r="J464" s="15">
        <f t="shared" si="137"/>
        <v>1125241.5900000001</v>
      </c>
      <c r="K464" s="15">
        <f t="shared" si="137"/>
        <v>0</v>
      </c>
    </row>
    <row r="465" spans="1:11" x14ac:dyDescent="0.25">
      <c r="A465" s="17" t="s">
        <v>259</v>
      </c>
      <c r="B465" s="8" t="s">
        <v>378</v>
      </c>
      <c r="C465" s="8" t="s">
        <v>68</v>
      </c>
      <c r="D465" s="14" t="s">
        <v>34</v>
      </c>
      <c r="E465" s="14" t="s">
        <v>72</v>
      </c>
      <c r="F465" s="15">
        <f>'[1]8. разд '!F560</f>
        <v>322762.94</v>
      </c>
      <c r="G465" s="15">
        <f>'[1]8. разд '!G560</f>
        <v>0</v>
      </c>
      <c r="H465" s="15">
        <f>'[1]8. разд '!H560</f>
        <v>802478.65</v>
      </c>
      <c r="I465" s="15">
        <f>'[1]8. разд '!I560</f>
        <v>0</v>
      </c>
      <c r="J465" s="15">
        <f>'[1]8. разд '!J560</f>
        <v>1125241.5900000001</v>
      </c>
      <c r="K465" s="15">
        <f>'[1]8. разд '!K560</f>
        <v>0</v>
      </c>
    </row>
    <row r="466" spans="1:11" ht="25.5" x14ac:dyDescent="0.25">
      <c r="A466" s="17" t="s">
        <v>379</v>
      </c>
      <c r="B466" s="8" t="s">
        <v>380</v>
      </c>
      <c r="C466" s="8"/>
      <c r="D466" s="14"/>
      <c r="E466" s="14"/>
      <c r="F466" s="15">
        <f>F467</f>
        <v>1100000</v>
      </c>
      <c r="G466" s="15">
        <f t="shared" ref="G466:K469" si="138">G467</f>
        <v>0</v>
      </c>
      <c r="H466" s="15">
        <f t="shared" si="138"/>
        <v>0</v>
      </c>
      <c r="I466" s="15">
        <f t="shared" si="138"/>
        <v>0</v>
      </c>
      <c r="J466" s="15">
        <f t="shared" si="138"/>
        <v>1100000</v>
      </c>
      <c r="K466" s="15">
        <f t="shared" si="138"/>
        <v>0</v>
      </c>
    </row>
    <row r="467" spans="1:11" ht="25.5" x14ac:dyDescent="0.25">
      <c r="A467" s="17" t="s">
        <v>220</v>
      </c>
      <c r="B467" s="8" t="s">
        <v>381</v>
      </c>
      <c r="C467" s="8"/>
      <c r="D467" s="14"/>
      <c r="E467" s="14"/>
      <c r="F467" s="15">
        <f>F468</f>
        <v>1100000</v>
      </c>
      <c r="G467" s="15">
        <f t="shared" si="138"/>
        <v>0</v>
      </c>
      <c r="H467" s="15">
        <f t="shared" si="138"/>
        <v>0</v>
      </c>
      <c r="I467" s="15">
        <f t="shared" si="138"/>
        <v>0</v>
      </c>
      <c r="J467" s="15">
        <f t="shared" si="138"/>
        <v>1100000</v>
      </c>
      <c r="K467" s="15">
        <f t="shared" si="138"/>
        <v>0</v>
      </c>
    </row>
    <row r="468" spans="1:11" ht="25.5" x14ac:dyDescent="0.25">
      <c r="A468" s="17" t="s">
        <v>25</v>
      </c>
      <c r="B468" s="8" t="s">
        <v>381</v>
      </c>
      <c r="C468" s="8" t="s">
        <v>68</v>
      </c>
      <c r="D468" s="14"/>
      <c r="E468" s="14"/>
      <c r="F468" s="15">
        <f>F469</f>
        <v>1100000</v>
      </c>
      <c r="G468" s="15">
        <f t="shared" si="138"/>
        <v>0</v>
      </c>
      <c r="H468" s="15">
        <f t="shared" si="138"/>
        <v>0</v>
      </c>
      <c r="I468" s="15">
        <f t="shared" si="138"/>
        <v>0</v>
      </c>
      <c r="J468" s="15">
        <f t="shared" si="138"/>
        <v>1100000</v>
      </c>
      <c r="K468" s="15">
        <f t="shared" si="138"/>
        <v>0</v>
      </c>
    </row>
    <row r="469" spans="1:11" x14ac:dyDescent="0.25">
      <c r="A469" s="17" t="s">
        <v>258</v>
      </c>
      <c r="B469" s="8" t="s">
        <v>381</v>
      </c>
      <c r="C469" s="8" t="s">
        <v>68</v>
      </c>
      <c r="D469" s="14" t="s">
        <v>34</v>
      </c>
      <c r="E469" s="14"/>
      <c r="F469" s="15">
        <f>F470</f>
        <v>1100000</v>
      </c>
      <c r="G469" s="15">
        <f t="shared" si="138"/>
        <v>0</v>
      </c>
      <c r="H469" s="15">
        <f t="shared" si="138"/>
        <v>0</v>
      </c>
      <c r="I469" s="15">
        <f t="shared" si="138"/>
        <v>0</v>
      </c>
      <c r="J469" s="15">
        <f t="shared" si="138"/>
        <v>1100000</v>
      </c>
      <c r="K469" s="15">
        <f t="shared" si="138"/>
        <v>0</v>
      </c>
    </row>
    <row r="470" spans="1:11" x14ac:dyDescent="0.25">
      <c r="A470" s="17" t="s">
        <v>259</v>
      </c>
      <c r="B470" s="8" t="s">
        <v>381</v>
      </c>
      <c r="C470" s="8" t="s">
        <v>68</v>
      </c>
      <c r="D470" s="14" t="s">
        <v>34</v>
      </c>
      <c r="E470" s="14" t="s">
        <v>72</v>
      </c>
      <c r="F470" s="15">
        <f>'[1]8. разд '!F563</f>
        <v>1100000</v>
      </c>
      <c r="G470" s="15">
        <f>'[1]8. разд '!G563</f>
        <v>0</v>
      </c>
      <c r="H470" s="15">
        <f>'[1]8. разд '!H563</f>
        <v>0</v>
      </c>
      <c r="I470" s="15">
        <f>'[1]8. разд '!I563</f>
        <v>0</v>
      </c>
      <c r="J470" s="15">
        <f>'[1]8. разд '!J563</f>
        <v>1100000</v>
      </c>
      <c r="K470" s="15">
        <f>'[1]8. разд '!K563</f>
        <v>0</v>
      </c>
    </row>
    <row r="471" spans="1:11" s="16" customFormat="1" ht="25.5" x14ac:dyDescent="0.25">
      <c r="A471" s="17" t="s">
        <v>382</v>
      </c>
      <c r="B471" s="8" t="s">
        <v>383</v>
      </c>
      <c r="C471" s="7"/>
      <c r="D471" s="14"/>
      <c r="E471" s="14"/>
      <c r="F471" s="15" t="e">
        <f t="shared" ref="F471:K471" si="139">F472+F644+F678+F708</f>
        <v>#REF!</v>
      </c>
      <c r="G471" s="15" t="e">
        <f t="shared" si="139"/>
        <v>#REF!</v>
      </c>
      <c r="H471" s="15" t="e">
        <f t="shared" si="139"/>
        <v>#REF!</v>
      </c>
      <c r="I471" s="15" t="e">
        <f t="shared" si="139"/>
        <v>#REF!</v>
      </c>
      <c r="J471" s="15">
        <f t="shared" si="139"/>
        <v>2199450814.5099998</v>
      </c>
      <c r="K471" s="15">
        <f t="shared" si="139"/>
        <v>1438935548.8699999</v>
      </c>
    </row>
    <row r="472" spans="1:11" ht="25.5" x14ac:dyDescent="0.25">
      <c r="A472" s="17" t="s">
        <v>384</v>
      </c>
      <c r="B472" s="8" t="s">
        <v>385</v>
      </c>
      <c r="C472" s="7"/>
      <c r="D472" s="14"/>
      <c r="E472" s="14"/>
      <c r="F472" s="15" t="e">
        <f t="shared" ref="F472:K472" si="140">F473+F533+F560+F571+F596+F617+F634+F639</f>
        <v>#REF!</v>
      </c>
      <c r="G472" s="15" t="e">
        <f t="shared" si="140"/>
        <v>#REF!</v>
      </c>
      <c r="H472" s="15" t="e">
        <f t="shared" si="140"/>
        <v>#REF!</v>
      </c>
      <c r="I472" s="15" t="e">
        <f t="shared" si="140"/>
        <v>#REF!</v>
      </c>
      <c r="J472" s="15">
        <f t="shared" si="140"/>
        <v>2110324390.0799999</v>
      </c>
      <c r="K472" s="15">
        <f t="shared" si="140"/>
        <v>1369600631.8699999</v>
      </c>
    </row>
    <row r="473" spans="1:11" ht="38.25" x14ac:dyDescent="0.25">
      <c r="A473" s="17" t="s">
        <v>386</v>
      </c>
      <c r="B473" s="8" t="s">
        <v>387</v>
      </c>
      <c r="C473" s="7"/>
      <c r="D473" s="14"/>
      <c r="E473" s="14"/>
      <c r="F473" s="15" t="e">
        <f>F474+F480+#REF!+F485+F490+F497+F501+F506+F512+F518+F528+F524+#REF!</f>
        <v>#REF!</v>
      </c>
      <c r="G473" s="15" t="e">
        <f>G474+G480+#REF!+G485+G490+G497+G501+G506+G512+G518+G528+G524+#REF!</f>
        <v>#REF!</v>
      </c>
      <c r="H473" s="15" t="e">
        <f>H474+H480+#REF!+H485+H490+H497+H501+H506+H512+H518+H528+H524+#REF!</f>
        <v>#REF!</v>
      </c>
      <c r="I473" s="15" t="e">
        <f>I474+I480+#REF!+I485+I490+I497+I501+I506+I512+I518+I528+I524+#REF!</f>
        <v>#REF!</v>
      </c>
      <c r="J473" s="15">
        <f>J474+J480+J485+J490+J497+J501+J506+J512+J518+J528+J524</f>
        <v>1517713448.8999999</v>
      </c>
      <c r="K473" s="15">
        <f>K474+K480+K485+K490+K497+K501+K506+K512+K518+K528+K524</f>
        <v>953035631.87</v>
      </c>
    </row>
    <row r="474" spans="1:11" ht="51" x14ac:dyDescent="0.25">
      <c r="A474" s="17" t="s">
        <v>158</v>
      </c>
      <c r="B474" s="8" t="s">
        <v>388</v>
      </c>
      <c r="C474" s="8"/>
      <c r="D474" s="14"/>
      <c r="E474" s="14"/>
      <c r="F474" s="15">
        <f>F475</f>
        <v>16400000</v>
      </c>
      <c r="G474" s="15">
        <f t="shared" ref="G474:K475" si="141">G475</f>
        <v>0</v>
      </c>
      <c r="H474" s="15">
        <f t="shared" si="141"/>
        <v>0</v>
      </c>
      <c r="I474" s="15">
        <f t="shared" si="141"/>
        <v>0</v>
      </c>
      <c r="J474" s="15">
        <f t="shared" si="141"/>
        <v>16400000</v>
      </c>
      <c r="K474" s="15">
        <f t="shared" si="141"/>
        <v>0</v>
      </c>
    </row>
    <row r="475" spans="1:11" ht="38.25" x14ac:dyDescent="0.25">
      <c r="A475" s="17" t="s">
        <v>51</v>
      </c>
      <c r="B475" s="8" t="s">
        <v>388</v>
      </c>
      <c r="C475" s="8" t="s">
        <v>65</v>
      </c>
      <c r="D475" s="14"/>
      <c r="E475" s="14"/>
      <c r="F475" s="15">
        <f>F476</f>
        <v>16400000</v>
      </c>
      <c r="G475" s="15">
        <f t="shared" si="141"/>
        <v>0</v>
      </c>
      <c r="H475" s="15">
        <f t="shared" si="141"/>
        <v>0</v>
      </c>
      <c r="I475" s="15">
        <f t="shared" si="141"/>
        <v>0</v>
      </c>
      <c r="J475" s="15">
        <f t="shared" si="141"/>
        <v>16400000</v>
      </c>
      <c r="K475" s="15">
        <f t="shared" si="141"/>
        <v>0</v>
      </c>
    </row>
    <row r="476" spans="1:11" x14ac:dyDescent="0.25">
      <c r="A476" s="17" t="s">
        <v>22</v>
      </c>
      <c r="B476" s="8" t="s">
        <v>388</v>
      </c>
      <c r="C476" s="8" t="s">
        <v>65</v>
      </c>
      <c r="D476" s="14" t="s">
        <v>23</v>
      </c>
      <c r="E476" s="14"/>
      <c r="F476" s="15">
        <f t="shared" ref="F476:K476" si="142">SUM(F477:F479)</f>
        <v>16400000</v>
      </c>
      <c r="G476" s="15">
        <f t="shared" si="142"/>
        <v>0</v>
      </c>
      <c r="H476" s="15">
        <f t="shared" si="142"/>
        <v>0</v>
      </c>
      <c r="I476" s="15">
        <f t="shared" si="142"/>
        <v>0</v>
      </c>
      <c r="J476" s="15">
        <f t="shared" si="142"/>
        <v>16400000</v>
      </c>
      <c r="K476" s="15">
        <f t="shared" si="142"/>
        <v>0</v>
      </c>
    </row>
    <row r="477" spans="1:11" x14ac:dyDescent="0.25">
      <c r="A477" s="17" t="s">
        <v>73</v>
      </c>
      <c r="B477" s="8" t="s">
        <v>388</v>
      </c>
      <c r="C477" s="8" t="s">
        <v>65</v>
      </c>
      <c r="D477" s="14" t="s">
        <v>23</v>
      </c>
      <c r="E477" s="14" t="s">
        <v>48</v>
      </c>
      <c r="F477" s="15">
        <f>'[1]8. разд '!F604</f>
        <v>10000000</v>
      </c>
      <c r="G477" s="15">
        <f>'[1]8. разд '!G604</f>
        <v>0</v>
      </c>
      <c r="H477" s="15">
        <f>'[1]8. разд '!H604</f>
        <v>0</v>
      </c>
      <c r="I477" s="15">
        <f>'[1]8. разд '!I604</f>
        <v>0</v>
      </c>
      <c r="J477" s="15">
        <f>'[1]8. разд '!J604</f>
        <v>10000000</v>
      </c>
      <c r="K477" s="15">
        <f>'[1]8. разд '!K604</f>
        <v>0</v>
      </c>
    </row>
    <row r="478" spans="1:11" x14ac:dyDescent="0.25">
      <c r="A478" s="17" t="s">
        <v>389</v>
      </c>
      <c r="B478" s="8" t="s">
        <v>388</v>
      </c>
      <c r="C478" s="8" t="s">
        <v>65</v>
      </c>
      <c r="D478" s="14" t="s">
        <v>23</v>
      </c>
      <c r="E478" s="14" t="s">
        <v>276</v>
      </c>
      <c r="F478" s="15">
        <f>'[1]8. разд '!F637</f>
        <v>5000000</v>
      </c>
      <c r="G478" s="15">
        <f>'[1]8. разд '!G637</f>
        <v>0</v>
      </c>
      <c r="H478" s="15">
        <f>'[1]8. разд '!H637</f>
        <v>0</v>
      </c>
      <c r="I478" s="15">
        <f>'[1]8. разд '!I637</f>
        <v>0</v>
      </c>
      <c r="J478" s="15">
        <f>'[1]8. разд '!J637</f>
        <v>5000000</v>
      </c>
      <c r="K478" s="15">
        <f>'[1]8. разд '!K637</f>
        <v>0</v>
      </c>
    </row>
    <row r="479" spans="1:11" x14ac:dyDescent="0.25">
      <c r="A479" s="17" t="s">
        <v>71</v>
      </c>
      <c r="B479" s="8" t="s">
        <v>388</v>
      </c>
      <c r="C479" s="8" t="s">
        <v>65</v>
      </c>
      <c r="D479" s="14" t="s">
        <v>23</v>
      </c>
      <c r="E479" s="14" t="s">
        <v>72</v>
      </c>
      <c r="F479" s="15">
        <f>'[1]8. разд '!F700</f>
        <v>1400000</v>
      </c>
      <c r="G479" s="15">
        <f>'[1]8. разд '!G700</f>
        <v>0</v>
      </c>
      <c r="H479" s="15">
        <f>'[1]8. разд '!H700</f>
        <v>0</v>
      </c>
      <c r="I479" s="15">
        <f>'[1]8. разд '!I700</f>
        <v>0</v>
      </c>
      <c r="J479" s="15">
        <f>'[1]8. разд '!J700</f>
        <v>1400000</v>
      </c>
      <c r="K479" s="15">
        <f>'[1]8. разд '!K700</f>
        <v>0</v>
      </c>
    </row>
    <row r="480" spans="1:11" ht="51" x14ac:dyDescent="0.25">
      <c r="A480" s="17" t="s">
        <v>178</v>
      </c>
      <c r="B480" s="8" t="s">
        <v>390</v>
      </c>
      <c r="C480" s="7"/>
      <c r="D480" s="14"/>
      <c r="E480" s="14"/>
      <c r="F480" s="15">
        <f>F481</f>
        <v>1695001</v>
      </c>
      <c r="G480" s="15">
        <f t="shared" ref="G480:K481" si="143">G481</f>
        <v>1695001</v>
      </c>
      <c r="H480" s="15">
        <f t="shared" si="143"/>
        <v>22152830.870000001</v>
      </c>
      <c r="I480" s="15">
        <f t="shared" si="143"/>
        <v>22152830.870000001</v>
      </c>
      <c r="J480" s="15">
        <f t="shared" si="143"/>
        <v>23847831.870000001</v>
      </c>
      <c r="K480" s="15">
        <f t="shared" si="143"/>
        <v>23847831.870000001</v>
      </c>
    </row>
    <row r="481" spans="1:11" ht="38.25" x14ac:dyDescent="0.25">
      <c r="A481" s="17" t="s">
        <v>51</v>
      </c>
      <c r="B481" s="8" t="s">
        <v>390</v>
      </c>
      <c r="C481" s="7">
        <v>600</v>
      </c>
      <c r="D481" s="14"/>
      <c r="E481" s="14"/>
      <c r="F481" s="15">
        <f>F482</f>
        <v>1695001</v>
      </c>
      <c r="G481" s="15">
        <f t="shared" si="143"/>
        <v>1695001</v>
      </c>
      <c r="H481" s="15">
        <f t="shared" si="143"/>
        <v>22152830.870000001</v>
      </c>
      <c r="I481" s="15">
        <f t="shared" si="143"/>
        <v>22152830.870000001</v>
      </c>
      <c r="J481" s="15">
        <f t="shared" si="143"/>
        <v>23847831.870000001</v>
      </c>
      <c r="K481" s="15">
        <f t="shared" si="143"/>
        <v>23847831.870000001</v>
      </c>
    </row>
    <row r="482" spans="1:11" x14ac:dyDescent="0.25">
      <c r="A482" s="17" t="s">
        <v>22</v>
      </c>
      <c r="B482" s="8" t="s">
        <v>390</v>
      </c>
      <c r="C482" s="7">
        <v>600</v>
      </c>
      <c r="D482" s="14" t="s">
        <v>23</v>
      </c>
      <c r="E482" s="14"/>
      <c r="F482" s="15">
        <f t="shared" ref="F482:K482" si="144">SUM(F483:F484)</f>
        <v>1695001</v>
      </c>
      <c r="G482" s="15">
        <f t="shared" si="144"/>
        <v>1695001</v>
      </c>
      <c r="H482" s="15">
        <f t="shared" si="144"/>
        <v>22152830.870000001</v>
      </c>
      <c r="I482" s="15">
        <f t="shared" si="144"/>
        <v>22152830.870000001</v>
      </c>
      <c r="J482" s="15">
        <f t="shared" si="144"/>
        <v>23847831.870000001</v>
      </c>
      <c r="K482" s="15">
        <f t="shared" si="144"/>
        <v>23847831.870000001</v>
      </c>
    </row>
    <row r="483" spans="1:11" x14ac:dyDescent="0.25">
      <c r="A483" s="17" t="s">
        <v>73</v>
      </c>
      <c r="B483" s="8" t="s">
        <v>390</v>
      </c>
      <c r="C483" s="7">
        <v>600</v>
      </c>
      <c r="D483" s="14" t="s">
        <v>23</v>
      </c>
      <c r="E483" s="14" t="s">
        <v>48</v>
      </c>
      <c r="F483" s="15">
        <f>'[1]8. разд '!F606</f>
        <v>1695001</v>
      </c>
      <c r="G483" s="15">
        <f>'[1]8. разд '!G606</f>
        <v>1695001</v>
      </c>
      <c r="H483" s="15">
        <f>'[1]8. разд '!H606</f>
        <v>17987487.870000001</v>
      </c>
      <c r="I483" s="15">
        <f>'[1]8. разд '!I606</f>
        <v>17987487.870000001</v>
      </c>
      <c r="J483" s="15">
        <f>'[1]8. разд '!J606</f>
        <v>19682488.870000001</v>
      </c>
      <c r="K483" s="15">
        <f>'[1]8. разд '!K606</f>
        <v>19682488.870000001</v>
      </c>
    </row>
    <row r="484" spans="1:11" x14ac:dyDescent="0.25">
      <c r="A484" s="17" t="s">
        <v>71</v>
      </c>
      <c r="B484" s="8" t="s">
        <v>390</v>
      </c>
      <c r="C484" s="7">
        <v>600</v>
      </c>
      <c r="D484" s="14" t="s">
        <v>23</v>
      </c>
      <c r="E484" s="14" t="s">
        <v>72</v>
      </c>
      <c r="F484" s="15">
        <f>'[1]8. разд '!F702</f>
        <v>0</v>
      </c>
      <c r="G484" s="15">
        <f>'[1]8. разд '!G702</f>
        <v>0</v>
      </c>
      <c r="H484" s="15">
        <f>'[1]8. разд '!H702</f>
        <v>4165343</v>
      </c>
      <c r="I484" s="15">
        <f>'[1]8. разд '!I702</f>
        <v>4165343</v>
      </c>
      <c r="J484" s="15">
        <f>'[1]8. разд '!J702</f>
        <v>4165343</v>
      </c>
      <c r="K484" s="15">
        <f>'[1]8. разд '!K702</f>
        <v>4165343</v>
      </c>
    </row>
    <row r="485" spans="1:11" ht="51" x14ac:dyDescent="0.25">
      <c r="A485" s="26" t="s">
        <v>391</v>
      </c>
      <c r="B485" s="8" t="s">
        <v>392</v>
      </c>
      <c r="C485" s="7"/>
      <c r="D485" s="14"/>
      <c r="E485" s="14"/>
      <c r="F485" s="15">
        <f>F486</f>
        <v>905183600</v>
      </c>
      <c r="G485" s="15">
        <f t="shared" ref="G485:K486" si="145">G486</f>
        <v>905183600</v>
      </c>
      <c r="H485" s="15">
        <f t="shared" si="145"/>
        <v>0</v>
      </c>
      <c r="I485" s="15">
        <f t="shared" si="145"/>
        <v>0</v>
      </c>
      <c r="J485" s="15">
        <f t="shared" si="145"/>
        <v>905183600</v>
      </c>
      <c r="K485" s="15">
        <f t="shared" si="145"/>
        <v>905183600</v>
      </c>
    </row>
    <row r="486" spans="1:11" ht="38.25" x14ac:dyDescent="0.25">
      <c r="A486" s="17" t="s">
        <v>51</v>
      </c>
      <c r="B486" s="8" t="s">
        <v>392</v>
      </c>
      <c r="C486" s="7">
        <v>600</v>
      </c>
      <c r="D486" s="14"/>
      <c r="E486" s="14"/>
      <c r="F486" s="15">
        <f>F487</f>
        <v>905183600</v>
      </c>
      <c r="G486" s="15">
        <f t="shared" si="145"/>
        <v>905183600</v>
      </c>
      <c r="H486" s="15">
        <f t="shared" si="145"/>
        <v>0</v>
      </c>
      <c r="I486" s="15">
        <f t="shared" si="145"/>
        <v>0</v>
      </c>
      <c r="J486" s="15">
        <f t="shared" si="145"/>
        <v>905183600</v>
      </c>
      <c r="K486" s="15">
        <f t="shared" si="145"/>
        <v>905183600</v>
      </c>
    </row>
    <row r="487" spans="1:11" x14ac:dyDescent="0.25">
      <c r="A487" s="17" t="s">
        <v>22</v>
      </c>
      <c r="B487" s="8" t="s">
        <v>392</v>
      </c>
      <c r="C487" s="7">
        <v>600</v>
      </c>
      <c r="D487" s="14" t="s">
        <v>23</v>
      </c>
      <c r="E487" s="14"/>
      <c r="F487" s="15">
        <f>SUM(F488:F489)</f>
        <v>905183600</v>
      </c>
      <c r="G487" s="15">
        <f t="shared" ref="G487:K487" si="146">SUM(G488:G489)</f>
        <v>905183600</v>
      </c>
      <c r="H487" s="15">
        <f t="shared" si="146"/>
        <v>0</v>
      </c>
      <c r="I487" s="15">
        <f t="shared" si="146"/>
        <v>0</v>
      </c>
      <c r="J487" s="15">
        <f t="shared" si="146"/>
        <v>905183600</v>
      </c>
      <c r="K487" s="15">
        <f t="shared" si="146"/>
        <v>905183600</v>
      </c>
    </row>
    <row r="488" spans="1:11" x14ac:dyDescent="0.25">
      <c r="A488" s="17" t="s">
        <v>73</v>
      </c>
      <c r="B488" s="8" t="s">
        <v>392</v>
      </c>
      <c r="C488" s="7">
        <v>600</v>
      </c>
      <c r="D488" s="8" t="s">
        <v>23</v>
      </c>
      <c r="E488" s="8" t="s">
        <v>48</v>
      </c>
      <c r="F488" s="15">
        <f>'[1]8. разд '!F608</f>
        <v>413263200</v>
      </c>
      <c r="G488" s="15">
        <f>'[1]8. разд '!G608</f>
        <v>413263200</v>
      </c>
      <c r="H488" s="15">
        <f>'[1]8. разд '!H608</f>
        <v>0</v>
      </c>
      <c r="I488" s="15">
        <f>'[1]8. разд '!I608</f>
        <v>0</v>
      </c>
      <c r="J488" s="15">
        <f>'[1]8. разд '!J608</f>
        <v>413263200</v>
      </c>
      <c r="K488" s="15">
        <f>'[1]8. разд '!K608</f>
        <v>413263200</v>
      </c>
    </row>
    <row r="489" spans="1:11" x14ac:dyDescent="0.25">
      <c r="A489" s="17" t="s">
        <v>389</v>
      </c>
      <c r="B489" s="8" t="s">
        <v>392</v>
      </c>
      <c r="C489" s="7">
        <v>600</v>
      </c>
      <c r="D489" s="14" t="s">
        <v>23</v>
      </c>
      <c r="E489" s="14" t="s">
        <v>276</v>
      </c>
      <c r="F489" s="15">
        <f>'[1]8. разд '!F641</f>
        <v>491920400</v>
      </c>
      <c r="G489" s="15">
        <f>'[1]8. разд '!G641</f>
        <v>491920400</v>
      </c>
      <c r="H489" s="15">
        <f>'[1]8. разд '!H641</f>
        <v>0</v>
      </c>
      <c r="I489" s="15">
        <f>'[1]8. разд '!I641</f>
        <v>0</v>
      </c>
      <c r="J489" s="15">
        <f>'[1]8. разд '!J641</f>
        <v>491920400</v>
      </c>
      <c r="K489" s="15">
        <f>'[1]8. разд '!K641</f>
        <v>491920400</v>
      </c>
    </row>
    <row r="490" spans="1:11" ht="102" x14ac:dyDescent="0.25">
      <c r="A490" s="17" t="s">
        <v>393</v>
      </c>
      <c r="B490" s="8" t="s">
        <v>394</v>
      </c>
      <c r="C490" s="7"/>
      <c r="D490" s="14"/>
      <c r="E490" s="14"/>
      <c r="F490" s="15">
        <f t="shared" ref="F490:K490" si="147">F491+F494</f>
        <v>585500</v>
      </c>
      <c r="G490" s="15">
        <f t="shared" si="147"/>
        <v>585500</v>
      </c>
      <c r="H490" s="15">
        <f t="shared" si="147"/>
        <v>0</v>
      </c>
      <c r="I490" s="15">
        <f t="shared" si="147"/>
        <v>0</v>
      </c>
      <c r="J490" s="15">
        <f t="shared" si="147"/>
        <v>585500</v>
      </c>
      <c r="K490" s="15">
        <f t="shared" si="147"/>
        <v>585500</v>
      </c>
    </row>
    <row r="491" spans="1:11" ht="25.5" x14ac:dyDescent="0.25">
      <c r="A491" s="17" t="s">
        <v>25</v>
      </c>
      <c r="B491" s="8" t="s">
        <v>394</v>
      </c>
      <c r="C491" s="7">
        <v>200</v>
      </c>
      <c r="D491" s="14"/>
      <c r="E491" s="14"/>
      <c r="F491" s="15">
        <f>F492</f>
        <v>234194</v>
      </c>
      <c r="G491" s="15">
        <f t="shared" ref="G491:K492" si="148">G492</f>
        <v>234194</v>
      </c>
      <c r="H491" s="15">
        <f t="shared" si="148"/>
        <v>0</v>
      </c>
      <c r="I491" s="15">
        <f t="shared" si="148"/>
        <v>0</v>
      </c>
      <c r="J491" s="15">
        <f t="shared" si="148"/>
        <v>234194</v>
      </c>
      <c r="K491" s="15">
        <f t="shared" si="148"/>
        <v>234194</v>
      </c>
    </row>
    <row r="492" spans="1:11" x14ac:dyDescent="0.25">
      <c r="A492" s="17" t="s">
        <v>56</v>
      </c>
      <c r="B492" s="8" t="s">
        <v>394</v>
      </c>
      <c r="C492" s="7">
        <v>200</v>
      </c>
      <c r="D492" s="14" t="s">
        <v>57</v>
      </c>
      <c r="E492" s="14"/>
      <c r="F492" s="15">
        <f>F493</f>
        <v>234194</v>
      </c>
      <c r="G492" s="15">
        <f t="shared" si="148"/>
        <v>234194</v>
      </c>
      <c r="H492" s="15">
        <f t="shared" si="148"/>
        <v>0</v>
      </c>
      <c r="I492" s="15">
        <f t="shared" si="148"/>
        <v>0</v>
      </c>
      <c r="J492" s="15">
        <f t="shared" si="148"/>
        <v>234194</v>
      </c>
      <c r="K492" s="15">
        <f t="shared" si="148"/>
        <v>234194</v>
      </c>
    </row>
    <row r="493" spans="1:11" x14ac:dyDescent="0.25">
      <c r="A493" s="17" t="s">
        <v>395</v>
      </c>
      <c r="B493" s="8" t="s">
        <v>394</v>
      </c>
      <c r="C493" s="7">
        <v>200</v>
      </c>
      <c r="D493" s="14" t="s">
        <v>57</v>
      </c>
      <c r="E493" s="14" t="s">
        <v>100</v>
      </c>
      <c r="F493" s="15">
        <f>'[1]8. разд '!F1008</f>
        <v>234194</v>
      </c>
      <c r="G493" s="15">
        <f>'[1]8. разд '!G1008</f>
        <v>234194</v>
      </c>
      <c r="H493" s="15">
        <f>'[1]8. разд '!H1008</f>
        <v>0</v>
      </c>
      <c r="I493" s="15">
        <f>'[1]8. разд '!I1008</f>
        <v>0</v>
      </c>
      <c r="J493" s="15">
        <f>'[1]8. разд '!J1008</f>
        <v>234194</v>
      </c>
      <c r="K493" s="15">
        <f>'[1]8. разд '!K1008</f>
        <v>234194</v>
      </c>
    </row>
    <row r="494" spans="1:11" ht="38.25" x14ac:dyDescent="0.25">
      <c r="A494" s="17" t="s">
        <v>51</v>
      </c>
      <c r="B494" s="8" t="s">
        <v>394</v>
      </c>
      <c r="C494" s="7">
        <v>600</v>
      </c>
      <c r="D494" s="14"/>
      <c r="E494" s="14"/>
      <c r="F494" s="15">
        <f>F495</f>
        <v>351306</v>
      </c>
      <c r="G494" s="15">
        <f t="shared" ref="G494:K495" si="149">G495</f>
        <v>351306</v>
      </c>
      <c r="H494" s="15">
        <f t="shared" si="149"/>
        <v>0</v>
      </c>
      <c r="I494" s="15">
        <f t="shared" si="149"/>
        <v>0</v>
      </c>
      <c r="J494" s="15">
        <f t="shared" si="149"/>
        <v>351306</v>
      </c>
      <c r="K494" s="15">
        <f t="shared" si="149"/>
        <v>351306</v>
      </c>
    </row>
    <row r="495" spans="1:11" x14ac:dyDescent="0.25">
      <c r="A495" s="17" t="s">
        <v>56</v>
      </c>
      <c r="B495" s="8" t="s">
        <v>394</v>
      </c>
      <c r="C495" s="7">
        <v>600</v>
      </c>
      <c r="D495" s="14" t="s">
        <v>57</v>
      </c>
      <c r="E495" s="14"/>
      <c r="F495" s="15">
        <f>F496</f>
        <v>351306</v>
      </c>
      <c r="G495" s="15">
        <f t="shared" si="149"/>
        <v>351306</v>
      </c>
      <c r="H495" s="15">
        <f t="shared" si="149"/>
        <v>0</v>
      </c>
      <c r="I495" s="15">
        <f t="shared" si="149"/>
        <v>0</v>
      </c>
      <c r="J495" s="15">
        <f t="shared" si="149"/>
        <v>351306</v>
      </c>
      <c r="K495" s="15">
        <f t="shared" si="149"/>
        <v>351306</v>
      </c>
    </row>
    <row r="496" spans="1:11" x14ac:dyDescent="0.25">
      <c r="A496" s="17" t="s">
        <v>395</v>
      </c>
      <c r="B496" s="8" t="s">
        <v>394</v>
      </c>
      <c r="C496" s="7">
        <v>600</v>
      </c>
      <c r="D496" s="14" t="s">
        <v>57</v>
      </c>
      <c r="E496" s="14" t="s">
        <v>100</v>
      </c>
      <c r="F496" s="15">
        <f>'[1]8. разд '!F1009</f>
        <v>351306</v>
      </c>
      <c r="G496" s="15">
        <f>'[1]8. разд '!G1009</f>
        <v>351306</v>
      </c>
      <c r="H496" s="15">
        <f>'[1]8. разд '!H1009</f>
        <v>0</v>
      </c>
      <c r="I496" s="15">
        <f>'[1]8. разд '!I1009</f>
        <v>0</v>
      </c>
      <c r="J496" s="15">
        <f>'[1]8. разд '!J1009</f>
        <v>351306</v>
      </c>
      <c r="K496" s="15">
        <f>'[1]8. разд '!K1009</f>
        <v>351306</v>
      </c>
    </row>
    <row r="497" spans="1:11" ht="63.75" x14ac:dyDescent="0.25">
      <c r="A497" s="17" t="s">
        <v>396</v>
      </c>
      <c r="B497" s="8" t="s">
        <v>397</v>
      </c>
      <c r="C497" s="7"/>
      <c r="D497" s="14"/>
      <c r="E497" s="14"/>
      <c r="F497" s="15">
        <f>F498</f>
        <v>23418700</v>
      </c>
      <c r="G497" s="15">
        <f t="shared" ref="G497:K499" si="150">G498</f>
        <v>23418700</v>
      </c>
      <c r="H497" s="15">
        <f t="shared" si="150"/>
        <v>0</v>
      </c>
      <c r="I497" s="15">
        <f t="shared" si="150"/>
        <v>0</v>
      </c>
      <c r="J497" s="15">
        <f t="shared" si="150"/>
        <v>23418700</v>
      </c>
      <c r="K497" s="15">
        <f t="shared" si="150"/>
        <v>23418700</v>
      </c>
    </row>
    <row r="498" spans="1:11" x14ac:dyDescent="0.25">
      <c r="A498" s="17" t="s">
        <v>55</v>
      </c>
      <c r="B498" s="8" t="s">
        <v>397</v>
      </c>
      <c r="C498" s="7">
        <v>300</v>
      </c>
      <c r="D498" s="14"/>
      <c r="E498" s="14"/>
      <c r="F498" s="15">
        <f>F499</f>
        <v>23418700</v>
      </c>
      <c r="G498" s="15">
        <f t="shared" si="150"/>
        <v>23418700</v>
      </c>
      <c r="H498" s="15">
        <f t="shared" si="150"/>
        <v>0</v>
      </c>
      <c r="I498" s="15">
        <f t="shared" si="150"/>
        <v>0</v>
      </c>
      <c r="J498" s="15">
        <f t="shared" si="150"/>
        <v>23418700</v>
      </c>
      <c r="K498" s="15">
        <f t="shared" si="150"/>
        <v>23418700</v>
      </c>
    </row>
    <row r="499" spans="1:11" x14ac:dyDescent="0.25">
      <c r="A499" s="17" t="s">
        <v>56</v>
      </c>
      <c r="B499" s="8" t="s">
        <v>397</v>
      </c>
      <c r="C499" s="7">
        <v>300</v>
      </c>
      <c r="D499" s="14" t="s">
        <v>57</v>
      </c>
      <c r="E499" s="14"/>
      <c r="F499" s="15">
        <f>F500</f>
        <v>23418700</v>
      </c>
      <c r="G499" s="15">
        <f t="shared" si="150"/>
        <v>23418700</v>
      </c>
      <c r="H499" s="15">
        <f t="shared" si="150"/>
        <v>0</v>
      </c>
      <c r="I499" s="15">
        <f t="shared" si="150"/>
        <v>0</v>
      </c>
      <c r="J499" s="15">
        <f t="shared" si="150"/>
        <v>23418700</v>
      </c>
      <c r="K499" s="15">
        <f t="shared" si="150"/>
        <v>23418700</v>
      </c>
    </row>
    <row r="500" spans="1:11" x14ac:dyDescent="0.25">
      <c r="A500" s="17" t="s">
        <v>395</v>
      </c>
      <c r="B500" s="8" t="s">
        <v>397</v>
      </c>
      <c r="C500" s="7">
        <v>300</v>
      </c>
      <c r="D500" s="14" t="s">
        <v>57</v>
      </c>
      <c r="E500" s="14" t="s">
        <v>100</v>
      </c>
      <c r="F500" s="15">
        <f>'[1]8. разд '!F1011</f>
        <v>23418700</v>
      </c>
      <c r="G500" s="15">
        <f>'[1]8. разд '!G1011</f>
        <v>23418700</v>
      </c>
      <c r="H500" s="15">
        <f>'[1]8. разд '!H1011</f>
        <v>0</v>
      </c>
      <c r="I500" s="15">
        <f>'[1]8. разд '!I1011</f>
        <v>0</v>
      </c>
      <c r="J500" s="15">
        <f>'[1]8. разд '!J1011</f>
        <v>23418700</v>
      </c>
      <c r="K500" s="15">
        <f>'[1]8. разд '!K1011</f>
        <v>23418700</v>
      </c>
    </row>
    <row r="501" spans="1:11" ht="38.25" x14ac:dyDescent="0.25">
      <c r="A501" s="29" t="s">
        <v>341</v>
      </c>
      <c r="B501" s="8" t="s">
        <v>398</v>
      </c>
      <c r="C501" s="7"/>
      <c r="D501" s="8"/>
      <c r="E501" s="8"/>
      <c r="F501" s="15">
        <f>F502</f>
        <v>310511647.13999999</v>
      </c>
      <c r="G501" s="15">
        <f t="shared" ref="G501:K502" si="151">G502</f>
        <v>0</v>
      </c>
      <c r="H501" s="15">
        <f t="shared" si="151"/>
        <v>-28237814.550000001</v>
      </c>
      <c r="I501" s="15">
        <f t="shared" si="151"/>
        <v>0</v>
      </c>
      <c r="J501" s="15">
        <f t="shared" si="151"/>
        <v>282273832.59000003</v>
      </c>
      <c r="K501" s="15">
        <f t="shared" si="151"/>
        <v>0</v>
      </c>
    </row>
    <row r="502" spans="1:11" ht="38.25" x14ac:dyDescent="0.25">
      <c r="A502" s="17" t="s">
        <v>51</v>
      </c>
      <c r="B502" s="8" t="s">
        <v>398</v>
      </c>
      <c r="C502" s="7">
        <v>600</v>
      </c>
      <c r="D502" s="8"/>
      <c r="E502" s="8"/>
      <c r="F502" s="15">
        <f>F503</f>
        <v>310511647.13999999</v>
      </c>
      <c r="G502" s="15">
        <f t="shared" si="151"/>
        <v>0</v>
      </c>
      <c r="H502" s="15">
        <f t="shared" si="151"/>
        <v>-28237814.550000001</v>
      </c>
      <c r="I502" s="15">
        <f t="shared" si="151"/>
        <v>0</v>
      </c>
      <c r="J502" s="15">
        <f t="shared" si="151"/>
        <v>282273832.59000003</v>
      </c>
      <c r="K502" s="15">
        <f t="shared" si="151"/>
        <v>0</v>
      </c>
    </row>
    <row r="503" spans="1:11" x14ac:dyDescent="0.25">
      <c r="A503" s="17" t="s">
        <v>22</v>
      </c>
      <c r="B503" s="8" t="s">
        <v>398</v>
      </c>
      <c r="C503" s="7">
        <v>600</v>
      </c>
      <c r="D503" s="8" t="s">
        <v>23</v>
      </c>
      <c r="E503" s="8"/>
      <c r="F503" s="15">
        <f t="shared" ref="F503:K503" si="152">SUM(F504:F505)</f>
        <v>310511647.13999999</v>
      </c>
      <c r="G503" s="15">
        <f t="shared" si="152"/>
        <v>0</v>
      </c>
      <c r="H503" s="15">
        <f t="shared" si="152"/>
        <v>-28237814.550000001</v>
      </c>
      <c r="I503" s="15">
        <f t="shared" si="152"/>
        <v>0</v>
      </c>
      <c r="J503" s="15">
        <f t="shared" si="152"/>
        <v>282273832.59000003</v>
      </c>
      <c r="K503" s="15">
        <f t="shared" si="152"/>
        <v>0</v>
      </c>
    </row>
    <row r="504" spans="1:11" x14ac:dyDescent="0.25">
      <c r="A504" s="17" t="s">
        <v>73</v>
      </c>
      <c r="B504" s="8" t="s">
        <v>398</v>
      </c>
      <c r="C504" s="7">
        <v>600</v>
      </c>
      <c r="D504" s="8" t="s">
        <v>23</v>
      </c>
      <c r="E504" s="8" t="s">
        <v>48</v>
      </c>
      <c r="F504" s="15">
        <f>'[1]8. разд '!F610</f>
        <v>203223711.61000001</v>
      </c>
      <c r="G504" s="15">
        <f>'[1]8. разд '!G610</f>
        <v>0</v>
      </c>
      <c r="H504" s="15">
        <f>'[1]8. разд '!H610</f>
        <v>-28237814.550000001</v>
      </c>
      <c r="I504" s="15">
        <f>'[1]8. разд '!I610</f>
        <v>0</v>
      </c>
      <c r="J504" s="15">
        <f>'[1]8. разд '!J610</f>
        <v>174985897.06</v>
      </c>
      <c r="K504" s="15">
        <f>'[1]8. разд '!K610</f>
        <v>0</v>
      </c>
    </row>
    <row r="505" spans="1:11" x14ac:dyDescent="0.25">
      <c r="A505" s="17" t="s">
        <v>71</v>
      </c>
      <c r="B505" s="8" t="s">
        <v>398</v>
      </c>
      <c r="C505" s="7">
        <v>600</v>
      </c>
      <c r="D505" s="14" t="s">
        <v>23</v>
      </c>
      <c r="E505" s="14" t="s">
        <v>72</v>
      </c>
      <c r="F505" s="15">
        <f>'[1]8. разд '!F704</f>
        <v>107287935.53</v>
      </c>
      <c r="G505" s="15">
        <f>'[1]8. разд '!G704</f>
        <v>0</v>
      </c>
      <c r="H505" s="15">
        <f>'[1]8. разд '!H704</f>
        <v>0</v>
      </c>
      <c r="I505" s="15">
        <f>'[1]8. разд '!I704</f>
        <v>0</v>
      </c>
      <c r="J505" s="15">
        <f>'[1]8. разд '!J704</f>
        <v>107287935.53</v>
      </c>
      <c r="K505" s="15">
        <f>'[1]8. разд '!K704</f>
        <v>0</v>
      </c>
    </row>
    <row r="506" spans="1:11" ht="25.5" x14ac:dyDescent="0.25">
      <c r="A506" s="29" t="s">
        <v>343</v>
      </c>
      <c r="B506" s="8" t="s">
        <v>399</v>
      </c>
      <c r="C506" s="7"/>
      <c r="D506" s="14"/>
      <c r="E506" s="14"/>
      <c r="F506" s="15">
        <f>F507</f>
        <v>23982822.550000001</v>
      </c>
      <c r="G506" s="15">
        <f t="shared" ref="G506:K507" si="153">G507</f>
        <v>0</v>
      </c>
      <c r="H506" s="15">
        <f t="shared" si="153"/>
        <v>0</v>
      </c>
      <c r="I506" s="15">
        <f t="shared" si="153"/>
        <v>0</v>
      </c>
      <c r="J506" s="15">
        <f t="shared" si="153"/>
        <v>23982822.550000001</v>
      </c>
      <c r="K506" s="15">
        <f t="shared" si="153"/>
        <v>0</v>
      </c>
    </row>
    <row r="507" spans="1:11" ht="38.25" x14ac:dyDescent="0.25">
      <c r="A507" s="17" t="s">
        <v>51</v>
      </c>
      <c r="B507" s="8" t="s">
        <v>399</v>
      </c>
      <c r="C507" s="7">
        <v>600</v>
      </c>
      <c r="D507" s="14"/>
      <c r="E507" s="14"/>
      <c r="F507" s="15">
        <f>F508</f>
        <v>23982822.550000001</v>
      </c>
      <c r="G507" s="15">
        <f t="shared" si="153"/>
        <v>0</v>
      </c>
      <c r="H507" s="15">
        <f t="shared" si="153"/>
        <v>0</v>
      </c>
      <c r="I507" s="15">
        <f t="shared" si="153"/>
        <v>0</v>
      </c>
      <c r="J507" s="15">
        <f t="shared" si="153"/>
        <v>23982822.550000001</v>
      </c>
      <c r="K507" s="15">
        <f t="shared" si="153"/>
        <v>0</v>
      </c>
    </row>
    <row r="508" spans="1:11" x14ac:dyDescent="0.25">
      <c r="A508" s="17" t="s">
        <v>22</v>
      </c>
      <c r="B508" s="8" t="s">
        <v>399</v>
      </c>
      <c r="C508" s="7">
        <v>600</v>
      </c>
      <c r="D508" s="14" t="s">
        <v>23</v>
      </c>
      <c r="E508" s="14"/>
      <c r="F508" s="15">
        <f>SUM(F509:F511)</f>
        <v>23982822.550000001</v>
      </c>
      <c r="G508" s="15">
        <f t="shared" ref="G508:K508" si="154">SUM(G509:G511)</f>
        <v>0</v>
      </c>
      <c r="H508" s="15">
        <f t="shared" si="154"/>
        <v>0</v>
      </c>
      <c r="I508" s="15">
        <f t="shared" si="154"/>
        <v>0</v>
      </c>
      <c r="J508" s="15">
        <f t="shared" si="154"/>
        <v>23982822.550000001</v>
      </c>
      <c r="K508" s="15">
        <f t="shared" si="154"/>
        <v>0</v>
      </c>
    </row>
    <row r="509" spans="1:11" x14ac:dyDescent="0.25">
      <c r="A509" s="17" t="s">
        <v>73</v>
      </c>
      <c r="B509" s="8" t="s">
        <v>399</v>
      </c>
      <c r="C509" s="7">
        <v>600</v>
      </c>
      <c r="D509" s="8" t="s">
        <v>23</v>
      </c>
      <c r="E509" s="8" t="s">
        <v>48</v>
      </c>
      <c r="F509" s="15">
        <f>'[1]9.ведомства'!G516</f>
        <v>2337065.5499999998</v>
      </c>
      <c r="G509" s="15">
        <f>'[1]9.ведомства'!H516</f>
        <v>0</v>
      </c>
      <c r="H509" s="15">
        <f>'[1]9.ведомства'!I516</f>
        <v>0</v>
      </c>
      <c r="I509" s="15">
        <f>'[1]9.ведомства'!J516</f>
        <v>0</v>
      </c>
      <c r="J509" s="15">
        <f>'[1]9.ведомства'!K516</f>
        <v>2337065.5499999998</v>
      </c>
      <c r="K509" s="15">
        <f>'[1]9.ведомства'!L516</f>
        <v>0</v>
      </c>
    </row>
    <row r="510" spans="1:11" x14ac:dyDescent="0.25">
      <c r="A510" s="17" t="s">
        <v>389</v>
      </c>
      <c r="B510" s="8" t="s">
        <v>399</v>
      </c>
      <c r="C510" s="7">
        <v>600</v>
      </c>
      <c r="D510" s="14" t="s">
        <v>23</v>
      </c>
      <c r="E510" s="14" t="s">
        <v>276</v>
      </c>
      <c r="F510" s="15">
        <f>'[1]8. разд '!F645</f>
        <v>13701700</v>
      </c>
      <c r="G510" s="15">
        <f>'[1]8. разд '!G645</f>
        <v>0</v>
      </c>
      <c r="H510" s="15">
        <f>'[1]8. разд '!H645</f>
        <v>0</v>
      </c>
      <c r="I510" s="15">
        <f>'[1]8. разд '!I645</f>
        <v>0</v>
      </c>
      <c r="J510" s="15">
        <f>'[1]8. разд '!J645</f>
        <v>13701700</v>
      </c>
      <c r="K510" s="15">
        <f>'[1]8. разд '!K645</f>
        <v>0</v>
      </c>
    </row>
    <row r="511" spans="1:11" x14ac:dyDescent="0.25">
      <c r="A511" s="17" t="s">
        <v>71</v>
      </c>
      <c r="B511" s="8" t="s">
        <v>399</v>
      </c>
      <c r="C511" s="7">
        <v>600</v>
      </c>
      <c r="D511" s="14" t="s">
        <v>23</v>
      </c>
      <c r="E511" s="14" t="s">
        <v>72</v>
      </c>
      <c r="F511" s="15">
        <f>'[1]8. разд '!F706</f>
        <v>7944057</v>
      </c>
      <c r="G511" s="15">
        <f>'[1]8. разд '!G706</f>
        <v>0</v>
      </c>
      <c r="H511" s="15">
        <f>'[1]8. разд '!H706</f>
        <v>0</v>
      </c>
      <c r="I511" s="15">
        <f>'[1]8. разд '!I706</f>
        <v>0</v>
      </c>
      <c r="J511" s="15">
        <f>'[1]8. разд '!J706</f>
        <v>7944057</v>
      </c>
      <c r="K511" s="15">
        <f>'[1]8. разд '!K706</f>
        <v>0</v>
      </c>
    </row>
    <row r="512" spans="1:11" ht="25.5" x14ac:dyDescent="0.25">
      <c r="A512" s="29" t="s">
        <v>345</v>
      </c>
      <c r="B512" s="8" t="s">
        <v>400</v>
      </c>
      <c r="C512" s="7"/>
      <c r="D512" s="14"/>
      <c r="E512" s="14"/>
      <c r="F512" s="15">
        <f>F513</f>
        <v>123396035.13</v>
      </c>
      <c r="G512" s="15">
        <f t="shared" ref="G512:K513" si="155">G513</f>
        <v>0</v>
      </c>
      <c r="H512" s="15">
        <f t="shared" si="155"/>
        <v>0</v>
      </c>
      <c r="I512" s="15">
        <f t="shared" si="155"/>
        <v>0</v>
      </c>
      <c r="J512" s="15">
        <f t="shared" si="155"/>
        <v>123396035.13</v>
      </c>
      <c r="K512" s="15">
        <f t="shared" si="155"/>
        <v>0</v>
      </c>
    </row>
    <row r="513" spans="1:11" ht="38.25" x14ac:dyDescent="0.25">
      <c r="A513" s="17" t="s">
        <v>51</v>
      </c>
      <c r="B513" s="8" t="s">
        <v>400</v>
      </c>
      <c r="C513" s="7">
        <v>600</v>
      </c>
      <c r="D513" s="14"/>
      <c r="E513" s="14"/>
      <c r="F513" s="15">
        <f>F514</f>
        <v>123396035.13</v>
      </c>
      <c r="G513" s="15">
        <f t="shared" si="155"/>
        <v>0</v>
      </c>
      <c r="H513" s="15">
        <f t="shared" si="155"/>
        <v>0</v>
      </c>
      <c r="I513" s="15">
        <f t="shared" si="155"/>
        <v>0</v>
      </c>
      <c r="J513" s="15">
        <f t="shared" si="155"/>
        <v>123396035.13</v>
      </c>
      <c r="K513" s="15">
        <f t="shared" si="155"/>
        <v>0</v>
      </c>
    </row>
    <row r="514" spans="1:11" x14ac:dyDescent="0.25">
      <c r="A514" s="17" t="s">
        <v>22</v>
      </c>
      <c r="B514" s="8" t="s">
        <v>400</v>
      </c>
      <c r="C514" s="7">
        <v>600</v>
      </c>
      <c r="D514" s="14" t="s">
        <v>23</v>
      </c>
      <c r="E514" s="14"/>
      <c r="F514" s="15">
        <f>SUM(F515:F517)</f>
        <v>123396035.13</v>
      </c>
      <c r="G514" s="15">
        <f t="shared" ref="G514:K514" si="156">SUM(G515:G517)</f>
        <v>0</v>
      </c>
      <c r="H514" s="15">
        <f t="shared" si="156"/>
        <v>0</v>
      </c>
      <c r="I514" s="15">
        <f t="shared" si="156"/>
        <v>0</v>
      </c>
      <c r="J514" s="15">
        <f t="shared" si="156"/>
        <v>123396035.13</v>
      </c>
      <c r="K514" s="15">
        <f t="shared" si="156"/>
        <v>0</v>
      </c>
    </row>
    <row r="515" spans="1:11" x14ac:dyDescent="0.25">
      <c r="A515" s="17" t="s">
        <v>73</v>
      </c>
      <c r="B515" s="8" t="s">
        <v>400</v>
      </c>
      <c r="C515" s="7">
        <v>600</v>
      </c>
      <c r="D515" s="8" t="s">
        <v>23</v>
      </c>
      <c r="E515" s="8" t="s">
        <v>48</v>
      </c>
      <c r="F515" s="15">
        <f>'[1]9.ведомства'!G518</f>
        <v>56762778.270000003</v>
      </c>
      <c r="G515" s="15">
        <f>'[1]9.ведомства'!H518</f>
        <v>0</v>
      </c>
      <c r="H515" s="15">
        <f>'[1]9.ведомства'!I518</f>
        <v>0</v>
      </c>
      <c r="I515" s="15">
        <f>'[1]9.ведомства'!J518</f>
        <v>0</v>
      </c>
      <c r="J515" s="15">
        <f>'[1]9.ведомства'!K518</f>
        <v>56762778.270000003</v>
      </c>
      <c r="K515" s="15">
        <f>'[1]9.ведомства'!L518</f>
        <v>0</v>
      </c>
    </row>
    <row r="516" spans="1:11" x14ac:dyDescent="0.25">
      <c r="A516" s="17" t="s">
        <v>389</v>
      </c>
      <c r="B516" s="8" t="s">
        <v>400</v>
      </c>
      <c r="C516" s="7">
        <v>600</v>
      </c>
      <c r="D516" s="14" t="s">
        <v>23</v>
      </c>
      <c r="E516" s="14" t="s">
        <v>276</v>
      </c>
      <c r="F516" s="15">
        <f>'[1]8. разд '!F647</f>
        <v>57381503.32</v>
      </c>
      <c r="G516" s="15">
        <f>'[1]8. разд '!G647</f>
        <v>0</v>
      </c>
      <c r="H516" s="15">
        <f>'[1]8. разд '!H647</f>
        <v>0</v>
      </c>
      <c r="I516" s="15">
        <f>'[1]8. разд '!I647</f>
        <v>0</v>
      </c>
      <c r="J516" s="15">
        <f>'[1]8. разд '!J647</f>
        <v>57381503.32</v>
      </c>
      <c r="K516" s="15">
        <f>'[1]8. разд '!K647</f>
        <v>0</v>
      </c>
    </row>
    <row r="517" spans="1:11" x14ac:dyDescent="0.25">
      <c r="A517" s="17" t="s">
        <v>71</v>
      </c>
      <c r="B517" s="8" t="s">
        <v>400</v>
      </c>
      <c r="C517" s="7">
        <v>600</v>
      </c>
      <c r="D517" s="14" t="s">
        <v>23</v>
      </c>
      <c r="E517" s="14" t="s">
        <v>72</v>
      </c>
      <c r="F517" s="15">
        <f>'[1]8. разд '!F708</f>
        <v>9251753.5399999991</v>
      </c>
      <c r="G517" s="15">
        <f>'[1]8. разд '!G708</f>
        <v>0</v>
      </c>
      <c r="H517" s="15">
        <f>'[1]8. разд '!H708</f>
        <v>0</v>
      </c>
      <c r="I517" s="15">
        <f>'[1]8. разд '!I708</f>
        <v>0</v>
      </c>
      <c r="J517" s="15">
        <f>'[1]8. разд '!J708</f>
        <v>9251753.5399999991</v>
      </c>
      <c r="K517" s="15">
        <f>'[1]8. разд '!K708</f>
        <v>0</v>
      </c>
    </row>
    <row r="518" spans="1:11" ht="38.25" x14ac:dyDescent="0.25">
      <c r="A518" s="29" t="s">
        <v>347</v>
      </c>
      <c r="B518" s="8" t="s">
        <v>401</v>
      </c>
      <c r="C518" s="7"/>
      <c r="D518" s="14"/>
      <c r="E518" s="14"/>
      <c r="F518" s="15">
        <f>F519</f>
        <v>104185231.99000001</v>
      </c>
      <c r="G518" s="15">
        <f t="shared" ref="G518:K519" si="157">G519</f>
        <v>0</v>
      </c>
      <c r="H518" s="15">
        <f t="shared" si="157"/>
        <v>0</v>
      </c>
      <c r="I518" s="15">
        <f t="shared" si="157"/>
        <v>0</v>
      </c>
      <c r="J518" s="15">
        <f t="shared" si="157"/>
        <v>104185231.99000001</v>
      </c>
      <c r="K518" s="15">
        <f t="shared" si="157"/>
        <v>0</v>
      </c>
    </row>
    <row r="519" spans="1:11" ht="38.25" x14ac:dyDescent="0.25">
      <c r="A519" s="17" t="s">
        <v>51</v>
      </c>
      <c r="B519" s="8" t="s">
        <v>401</v>
      </c>
      <c r="C519" s="7">
        <v>600</v>
      </c>
      <c r="D519" s="14"/>
      <c r="E519" s="14"/>
      <c r="F519" s="15">
        <f>F520</f>
        <v>104185231.99000001</v>
      </c>
      <c r="G519" s="15">
        <f t="shared" si="157"/>
        <v>0</v>
      </c>
      <c r="H519" s="15">
        <f t="shared" si="157"/>
        <v>0</v>
      </c>
      <c r="I519" s="15">
        <f t="shared" si="157"/>
        <v>0</v>
      </c>
      <c r="J519" s="15">
        <f t="shared" si="157"/>
        <v>104185231.99000001</v>
      </c>
      <c r="K519" s="15">
        <f t="shared" si="157"/>
        <v>0</v>
      </c>
    </row>
    <row r="520" spans="1:11" x14ac:dyDescent="0.25">
      <c r="A520" s="17" t="s">
        <v>22</v>
      </c>
      <c r="B520" s="8" t="s">
        <v>401</v>
      </c>
      <c r="C520" s="7">
        <v>600</v>
      </c>
      <c r="D520" s="14" t="s">
        <v>23</v>
      </c>
      <c r="E520" s="14"/>
      <c r="F520" s="15">
        <f>SUM(F521:F523)</f>
        <v>104185231.99000001</v>
      </c>
      <c r="G520" s="15">
        <f t="shared" ref="G520:K520" si="158">SUM(G521:G523)</f>
        <v>0</v>
      </c>
      <c r="H520" s="15">
        <f t="shared" si="158"/>
        <v>0</v>
      </c>
      <c r="I520" s="15">
        <f t="shared" si="158"/>
        <v>0</v>
      </c>
      <c r="J520" s="15">
        <f t="shared" si="158"/>
        <v>104185231.99000001</v>
      </c>
      <c r="K520" s="15">
        <f t="shared" si="158"/>
        <v>0</v>
      </c>
    </row>
    <row r="521" spans="1:11" x14ac:dyDescent="0.25">
      <c r="A521" s="17" t="s">
        <v>73</v>
      </c>
      <c r="B521" s="8" t="s">
        <v>401</v>
      </c>
      <c r="C521" s="7">
        <v>600</v>
      </c>
      <c r="D521" s="8" t="s">
        <v>23</v>
      </c>
      <c r="E521" s="8" t="s">
        <v>48</v>
      </c>
      <c r="F521" s="15">
        <f>'[1]9.ведомства'!G520</f>
        <v>62624580.780000001</v>
      </c>
      <c r="G521" s="15">
        <f>'[1]9.ведомства'!H520</f>
        <v>0</v>
      </c>
      <c r="H521" s="15">
        <f>'[1]9.ведомства'!I520</f>
        <v>0</v>
      </c>
      <c r="I521" s="15">
        <f>'[1]9.ведомства'!J520</f>
        <v>0</v>
      </c>
      <c r="J521" s="15">
        <f>'[1]9.ведомства'!K520</f>
        <v>62624580.780000001</v>
      </c>
      <c r="K521" s="15">
        <f>'[1]9.ведомства'!L520</f>
        <v>0</v>
      </c>
    </row>
    <row r="522" spans="1:11" x14ac:dyDescent="0.25">
      <c r="A522" s="17" t="s">
        <v>389</v>
      </c>
      <c r="B522" s="8" t="s">
        <v>401</v>
      </c>
      <c r="C522" s="7">
        <v>600</v>
      </c>
      <c r="D522" s="14" t="s">
        <v>23</v>
      </c>
      <c r="E522" s="14" t="s">
        <v>276</v>
      </c>
      <c r="F522" s="15">
        <f>'[1]8. разд '!F649</f>
        <v>32531483.399999999</v>
      </c>
      <c r="G522" s="15">
        <f>'[1]8. разд '!G649</f>
        <v>0</v>
      </c>
      <c r="H522" s="15">
        <f>'[1]8. разд '!H649</f>
        <v>0</v>
      </c>
      <c r="I522" s="15">
        <f>'[1]8. разд '!I649</f>
        <v>0</v>
      </c>
      <c r="J522" s="15">
        <f>'[1]8. разд '!J649</f>
        <v>32531483.399999999</v>
      </c>
      <c r="K522" s="15">
        <f>'[1]8. разд '!K649</f>
        <v>0</v>
      </c>
    </row>
    <row r="523" spans="1:11" x14ac:dyDescent="0.25">
      <c r="A523" s="17" t="s">
        <v>71</v>
      </c>
      <c r="B523" s="8" t="s">
        <v>401</v>
      </c>
      <c r="C523" s="7">
        <v>600</v>
      </c>
      <c r="D523" s="14" t="s">
        <v>23</v>
      </c>
      <c r="E523" s="14" t="s">
        <v>72</v>
      </c>
      <c r="F523" s="15">
        <f>'[1]8. разд '!F710</f>
        <v>9029167.8100000005</v>
      </c>
      <c r="G523" s="15">
        <f>'[1]8. разд '!G710</f>
        <v>0</v>
      </c>
      <c r="H523" s="15">
        <f>'[1]8. разд '!H710</f>
        <v>0</v>
      </c>
      <c r="I523" s="15">
        <f>'[1]8. разд '!I710</f>
        <v>0</v>
      </c>
      <c r="J523" s="15">
        <f>'[1]8. разд '!J710</f>
        <v>9029167.8100000005</v>
      </c>
      <c r="K523" s="15">
        <f>'[1]8. разд '!K710</f>
        <v>0</v>
      </c>
    </row>
    <row r="524" spans="1:11" x14ac:dyDescent="0.25">
      <c r="A524" s="17" t="s">
        <v>402</v>
      </c>
      <c r="B524" s="8" t="s">
        <v>403</v>
      </c>
      <c r="C524" s="7"/>
      <c r="D524" s="14"/>
      <c r="E524" s="14"/>
      <c r="F524" s="15">
        <f>F525</f>
        <v>850000</v>
      </c>
      <c r="G524" s="15">
        <f t="shared" ref="G524:K526" si="159">G525</f>
        <v>0</v>
      </c>
      <c r="H524" s="15">
        <f t="shared" si="159"/>
        <v>0</v>
      </c>
      <c r="I524" s="15">
        <f t="shared" si="159"/>
        <v>0</v>
      </c>
      <c r="J524" s="15">
        <f t="shared" si="159"/>
        <v>850000</v>
      </c>
      <c r="K524" s="15">
        <f t="shared" si="159"/>
        <v>0</v>
      </c>
    </row>
    <row r="525" spans="1:11" ht="38.25" x14ac:dyDescent="0.25">
      <c r="A525" s="17" t="s">
        <v>51</v>
      </c>
      <c r="B525" s="8" t="s">
        <v>403</v>
      </c>
      <c r="C525" s="7">
        <v>600</v>
      </c>
      <c r="D525" s="14"/>
      <c r="E525" s="14"/>
      <c r="F525" s="15">
        <f>F526</f>
        <v>850000</v>
      </c>
      <c r="G525" s="15">
        <f t="shared" si="159"/>
        <v>0</v>
      </c>
      <c r="H525" s="15">
        <f t="shared" si="159"/>
        <v>0</v>
      </c>
      <c r="I525" s="15">
        <f t="shared" si="159"/>
        <v>0</v>
      </c>
      <c r="J525" s="15">
        <f t="shared" si="159"/>
        <v>850000</v>
      </c>
      <c r="K525" s="15">
        <f t="shared" si="159"/>
        <v>0</v>
      </c>
    </row>
    <row r="526" spans="1:11" x14ac:dyDescent="0.25">
      <c r="A526" s="17" t="s">
        <v>22</v>
      </c>
      <c r="B526" s="8" t="s">
        <v>403</v>
      </c>
      <c r="C526" s="7">
        <v>600</v>
      </c>
      <c r="D526" s="14" t="s">
        <v>23</v>
      </c>
      <c r="E526" s="14"/>
      <c r="F526" s="15">
        <f>F527</f>
        <v>850000</v>
      </c>
      <c r="G526" s="15">
        <f t="shared" si="159"/>
        <v>0</v>
      </c>
      <c r="H526" s="15">
        <f t="shared" si="159"/>
        <v>0</v>
      </c>
      <c r="I526" s="15">
        <f t="shared" si="159"/>
        <v>0</v>
      </c>
      <c r="J526" s="15">
        <f t="shared" si="159"/>
        <v>850000</v>
      </c>
      <c r="K526" s="15">
        <f t="shared" si="159"/>
        <v>0</v>
      </c>
    </row>
    <row r="527" spans="1:11" x14ac:dyDescent="0.25">
      <c r="A527" s="17" t="s">
        <v>389</v>
      </c>
      <c r="B527" s="8" t="s">
        <v>403</v>
      </c>
      <c r="C527" s="7">
        <v>600</v>
      </c>
      <c r="D527" s="14" t="s">
        <v>23</v>
      </c>
      <c r="E527" s="14" t="s">
        <v>276</v>
      </c>
      <c r="F527" s="15">
        <f>'[1]8. разд '!F651</f>
        <v>850000</v>
      </c>
      <c r="G527" s="15">
        <f>'[1]8. разд '!G651</f>
        <v>0</v>
      </c>
      <c r="H527" s="15">
        <f>'[1]8. разд '!H651</f>
        <v>0</v>
      </c>
      <c r="I527" s="15">
        <f>'[1]8. разд '!I651</f>
        <v>0</v>
      </c>
      <c r="J527" s="15">
        <f>'[1]8. разд '!J651</f>
        <v>850000</v>
      </c>
      <c r="K527" s="15">
        <f>'[1]8. разд '!K651</f>
        <v>0</v>
      </c>
    </row>
    <row r="528" spans="1:11" ht="38.25" x14ac:dyDescent="0.25">
      <c r="A528" s="26" t="s">
        <v>181</v>
      </c>
      <c r="B528" s="8" t="s">
        <v>404</v>
      </c>
      <c r="C528" s="7"/>
      <c r="D528" s="14"/>
      <c r="E528" s="14"/>
      <c r="F528" s="15">
        <f>F529</f>
        <v>965911.09</v>
      </c>
      <c r="G528" s="15">
        <f t="shared" ref="G528:K529" si="160">G529</f>
        <v>0</v>
      </c>
      <c r="H528" s="15">
        <f t="shared" si="160"/>
        <v>12623983.68</v>
      </c>
      <c r="I528" s="15">
        <f t="shared" si="160"/>
        <v>0</v>
      </c>
      <c r="J528" s="15">
        <f t="shared" si="160"/>
        <v>13589894.77</v>
      </c>
      <c r="K528" s="15">
        <f t="shared" si="160"/>
        <v>0</v>
      </c>
    </row>
    <row r="529" spans="1:11" ht="38.25" x14ac:dyDescent="0.25">
      <c r="A529" s="17" t="s">
        <v>51</v>
      </c>
      <c r="B529" s="8" t="s">
        <v>404</v>
      </c>
      <c r="C529" s="7">
        <v>600</v>
      </c>
      <c r="D529" s="14"/>
      <c r="E529" s="14"/>
      <c r="F529" s="15">
        <f>F530</f>
        <v>965911.09</v>
      </c>
      <c r="G529" s="15">
        <f t="shared" si="160"/>
        <v>0</v>
      </c>
      <c r="H529" s="15">
        <f t="shared" si="160"/>
        <v>12623983.68</v>
      </c>
      <c r="I529" s="15">
        <f t="shared" si="160"/>
        <v>0</v>
      </c>
      <c r="J529" s="15">
        <f t="shared" si="160"/>
        <v>13589894.77</v>
      </c>
      <c r="K529" s="15">
        <f t="shared" si="160"/>
        <v>0</v>
      </c>
    </row>
    <row r="530" spans="1:11" x14ac:dyDescent="0.25">
      <c r="A530" s="17" t="s">
        <v>22</v>
      </c>
      <c r="B530" s="8" t="s">
        <v>404</v>
      </c>
      <c r="C530" s="7">
        <v>600</v>
      </c>
      <c r="D530" s="14" t="s">
        <v>23</v>
      </c>
      <c r="E530" s="14"/>
      <c r="F530" s="15">
        <f t="shared" ref="F530:K530" si="161">SUM(F531:F532)</f>
        <v>965911.09</v>
      </c>
      <c r="G530" s="15">
        <f t="shared" si="161"/>
        <v>0</v>
      </c>
      <c r="H530" s="15">
        <f t="shared" si="161"/>
        <v>12623983.68</v>
      </c>
      <c r="I530" s="15">
        <f t="shared" si="161"/>
        <v>0</v>
      </c>
      <c r="J530" s="15">
        <f t="shared" si="161"/>
        <v>13589894.77</v>
      </c>
      <c r="K530" s="15">
        <f t="shared" si="161"/>
        <v>0</v>
      </c>
    </row>
    <row r="531" spans="1:11" x14ac:dyDescent="0.25">
      <c r="A531" s="17" t="s">
        <v>73</v>
      </c>
      <c r="B531" s="8" t="s">
        <v>404</v>
      </c>
      <c r="C531" s="7">
        <v>600</v>
      </c>
      <c r="D531" s="14" t="s">
        <v>23</v>
      </c>
      <c r="E531" s="14" t="s">
        <v>48</v>
      </c>
      <c r="F531" s="15">
        <f>'[1]8. разд '!F618</f>
        <v>965911.09</v>
      </c>
      <c r="G531" s="15">
        <f>'[1]8. разд '!G618</f>
        <v>0</v>
      </c>
      <c r="H531" s="15">
        <f>'[1]8. разд '!H618</f>
        <v>10250326.68</v>
      </c>
      <c r="I531" s="15">
        <f>'[1]8. разд '!I618</f>
        <v>0</v>
      </c>
      <c r="J531" s="15">
        <f>'[1]8. разд '!J618</f>
        <v>11216237.77</v>
      </c>
      <c r="K531" s="15">
        <f>'[1]8. разд '!K618</f>
        <v>0</v>
      </c>
    </row>
    <row r="532" spans="1:11" x14ac:dyDescent="0.25">
      <c r="A532" s="17" t="s">
        <v>71</v>
      </c>
      <c r="B532" s="8" t="s">
        <v>404</v>
      </c>
      <c r="C532" s="7">
        <v>600</v>
      </c>
      <c r="D532" s="14" t="s">
        <v>23</v>
      </c>
      <c r="E532" s="14" t="s">
        <v>72</v>
      </c>
      <c r="F532" s="15">
        <f>'[1]8. разд '!F714</f>
        <v>0</v>
      </c>
      <c r="G532" s="15">
        <f>'[1]8. разд '!G714</f>
        <v>0</v>
      </c>
      <c r="H532" s="15">
        <f>'[1]8. разд '!H714</f>
        <v>2373657</v>
      </c>
      <c r="I532" s="15">
        <f>'[1]8. разд '!I714</f>
        <v>0</v>
      </c>
      <c r="J532" s="15">
        <f>'[1]8. разд '!J714</f>
        <v>2373657</v>
      </c>
      <c r="K532" s="15">
        <f>'[1]8. разд '!K714</f>
        <v>0</v>
      </c>
    </row>
    <row r="533" spans="1:11" ht="51" x14ac:dyDescent="0.25">
      <c r="A533" s="17" t="s">
        <v>405</v>
      </c>
      <c r="B533" s="8" t="s">
        <v>406</v>
      </c>
      <c r="C533" s="7"/>
      <c r="D533" s="14"/>
      <c r="E533" s="14"/>
      <c r="F533" s="15" t="e">
        <f>F534+F542+F546+#REF!+F550+F556+#REF!+#REF!+F538+#REF!</f>
        <v>#REF!</v>
      </c>
      <c r="G533" s="15" t="e">
        <f>G534+G542+G546+#REF!+G550+G556+#REF!+#REF!+G538+#REF!</f>
        <v>#REF!</v>
      </c>
      <c r="H533" s="15" t="e">
        <f>H534+H542+H546+#REF!+H550+H556+#REF!+#REF!+H538+#REF!</f>
        <v>#REF!</v>
      </c>
      <c r="I533" s="15" t="e">
        <f>I534+I542+I546+#REF!+I550+I556+#REF!+#REF!+I538+#REF!</f>
        <v>#REF!</v>
      </c>
      <c r="J533" s="15">
        <f>J534+J542+J546+J550+J556+J538</f>
        <v>4290000</v>
      </c>
      <c r="K533" s="15">
        <f>K534+K542+K546+K550+K556+K538</f>
        <v>0</v>
      </c>
    </row>
    <row r="534" spans="1:11" ht="38.25" x14ac:dyDescent="0.25">
      <c r="A534" s="17" t="s">
        <v>407</v>
      </c>
      <c r="B534" s="8" t="s">
        <v>408</v>
      </c>
      <c r="C534" s="7"/>
      <c r="D534" s="14"/>
      <c r="E534" s="14"/>
      <c r="F534" s="15">
        <f>F535</f>
        <v>290000</v>
      </c>
      <c r="G534" s="15">
        <f t="shared" ref="G534:K536" si="162">G535</f>
        <v>0</v>
      </c>
      <c r="H534" s="15">
        <f t="shared" si="162"/>
        <v>0</v>
      </c>
      <c r="I534" s="15">
        <f t="shared" si="162"/>
        <v>0</v>
      </c>
      <c r="J534" s="15">
        <f t="shared" si="162"/>
        <v>290000</v>
      </c>
      <c r="K534" s="15">
        <f t="shared" si="162"/>
        <v>0</v>
      </c>
    </row>
    <row r="535" spans="1:11" ht="38.25" x14ac:dyDescent="0.25">
      <c r="A535" s="17" t="s">
        <v>51</v>
      </c>
      <c r="B535" s="8" t="s">
        <v>408</v>
      </c>
      <c r="C535" s="8" t="s">
        <v>65</v>
      </c>
      <c r="D535" s="14"/>
      <c r="E535" s="14"/>
      <c r="F535" s="15">
        <f>F536</f>
        <v>290000</v>
      </c>
      <c r="G535" s="15">
        <f t="shared" si="162"/>
        <v>0</v>
      </c>
      <c r="H535" s="15">
        <f t="shared" si="162"/>
        <v>0</v>
      </c>
      <c r="I535" s="15">
        <f t="shared" si="162"/>
        <v>0</v>
      </c>
      <c r="J535" s="15">
        <f t="shared" si="162"/>
        <v>290000</v>
      </c>
      <c r="K535" s="15">
        <f t="shared" si="162"/>
        <v>0</v>
      </c>
    </row>
    <row r="536" spans="1:11" x14ac:dyDescent="0.25">
      <c r="A536" s="17" t="s">
        <v>22</v>
      </c>
      <c r="B536" s="8" t="s">
        <v>408</v>
      </c>
      <c r="C536" s="8" t="s">
        <v>65</v>
      </c>
      <c r="D536" s="14" t="s">
        <v>23</v>
      </c>
      <c r="E536" s="14"/>
      <c r="F536" s="15">
        <f>F537</f>
        <v>290000</v>
      </c>
      <c r="G536" s="15">
        <f t="shared" si="162"/>
        <v>0</v>
      </c>
      <c r="H536" s="15">
        <f t="shared" si="162"/>
        <v>0</v>
      </c>
      <c r="I536" s="15">
        <f t="shared" si="162"/>
        <v>0</v>
      </c>
      <c r="J536" s="15">
        <f t="shared" si="162"/>
        <v>290000</v>
      </c>
      <c r="K536" s="15">
        <f t="shared" si="162"/>
        <v>0</v>
      </c>
    </row>
    <row r="537" spans="1:11" x14ac:dyDescent="0.25">
      <c r="A537" s="17" t="s">
        <v>409</v>
      </c>
      <c r="B537" s="8" t="s">
        <v>408</v>
      </c>
      <c r="C537" s="8" t="s">
        <v>65</v>
      </c>
      <c r="D537" s="14" t="s">
        <v>23</v>
      </c>
      <c r="E537" s="14" t="s">
        <v>233</v>
      </c>
      <c r="F537" s="15">
        <f>'[1]8. разд '!F776</f>
        <v>290000</v>
      </c>
      <c r="G537" s="15">
        <f>'[1]8. разд '!G776</f>
        <v>0</v>
      </c>
      <c r="H537" s="15">
        <f>'[1]8. разд '!H776</f>
        <v>0</v>
      </c>
      <c r="I537" s="15">
        <f>'[1]8. разд '!I776</f>
        <v>0</v>
      </c>
      <c r="J537" s="15">
        <f>'[1]8. разд '!J776</f>
        <v>290000</v>
      </c>
      <c r="K537" s="15">
        <f>'[1]8. разд '!K776</f>
        <v>0</v>
      </c>
    </row>
    <row r="538" spans="1:11" ht="38.25" x14ac:dyDescent="0.25">
      <c r="A538" s="17" t="s">
        <v>410</v>
      </c>
      <c r="B538" s="8" t="s">
        <v>411</v>
      </c>
      <c r="C538" s="8"/>
      <c r="D538" s="14"/>
      <c r="E538" s="14"/>
      <c r="F538" s="15">
        <f>F539</f>
        <v>24300</v>
      </c>
      <c r="G538" s="15">
        <f t="shared" ref="G538:K540" si="163">G539</f>
        <v>0</v>
      </c>
      <c r="H538" s="15">
        <f t="shared" si="163"/>
        <v>0</v>
      </c>
      <c r="I538" s="15">
        <f t="shared" si="163"/>
        <v>0</v>
      </c>
      <c r="J538" s="15">
        <f t="shared" si="163"/>
        <v>24300</v>
      </c>
      <c r="K538" s="15">
        <f t="shared" si="163"/>
        <v>0</v>
      </c>
    </row>
    <row r="539" spans="1:11" ht="25.5" x14ac:dyDescent="0.25">
      <c r="A539" s="17" t="s">
        <v>25</v>
      </c>
      <c r="B539" s="8" t="s">
        <v>411</v>
      </c>
      <c r="C539" s="8" t="s">
        <v>68</v>
      </c>
      <c r="D539" s="14"/>
      <c r="E539" s="14"/>
      <c r="F539" s="15">
        <f>F540</f>
        <v>24300</v>
      </c>
      <c r="G539" s="15">
        <f t="shared" si="163"/>
        <v>0</v>
      </c>
      <c r="H539" s="15">
        <f t="shared" si="163"/>
        <v>0</v>
      </c>
      <c r="I539" s="15">
        <f t="shared" si="163"/>
        <v>0</v>
      </c>
      <c r="J539" s="15">
        <f t="shared" si="163"/>
        <v>24300</v>
      </c>
      <c r="K539" s="15">
        <f t="shared" si="163"/>
        <v>0</v>
      </c>
    </row>
    <row r="540" spans="1:11" x14ac:dyDescent="0.25">
      <c r="A540" s="17" t="s">
        <v>22</v>
      </c>
      <c r="B540" s="8" t="s">
        <v>411</v>
      </c>
      <c r="C540" s="8" t="s">
        <v>68</v>
      </c>
      <c r="D540" s="14" t="s">
        <v>23</v>
      </c>
      <c r="E540" s="14"/>
      <c r="F540" s="15">
        <f>F541</f>
        <v>24300</v>
      </c>
      <c r="G540" s="15">
        <f t="shared" si="163"/>
        <v>0</v>
      </c>
      <c r="H540" s="15">
        <f t="shared" si="163"/>
        <v>0</v>
      </c>
      <c r="I540" s="15">
        <f t="shared" si="163"/>
        <v>0</v>
      </c>
      <c r="J540" s="15">
        <f t="shared" si="163"/>
        <v>24300</v>
      </c>
      <c r="K540" s="15">
        <f t="shared" si="163"/>
        <v>0</v>
      </c>
    </row>
    <row r="541" spans="1:11" x14ac:dyDescent="0.25">
      <c r="A541" s="17" t="s">
        <v>409</v>
      </c>
      <c r="B541" s="8" t="s">
        <v>411</v>
      </c>
      <c r="C541" s="8" t="s">
        <v>68</v>
      </c>
      <c r="D541" s="14" t="s">
        <v>23</v>
      </c>
      <c r="E541" s="14" t="s">
        <v>233</v>
      </c>
      <c r="F541" s="15">
        <f>'[1]9.ведомства'!G634</f>
        <v>24300</v>
      </c>
      <c r="G541" s="15">
        <f>'[1]9.ведомства'!H634</f>
        <v>0</v>
      </c>
      <c r="H541" s="15">
        <f>'[1]9.ведомства'!I634</f>
        <v>0</v>
      </c>
      <c r="I541" s="15">
        <f>'[1]9.ведомства'!J634</f>
        <v>0</v>
      </c>
      <c r="J541" s="15">
        <f>'[1]9.ведомства'!K634</f>
        <v>24300</v>
      </c>
      <c r="K541" s="15">
        <f>'[1]9.ведомства'!L634</f>
        <v>0</v>
      </c>
    </row>
    <row r="542" spans="1:11" x14ac:dyDescent="0.25">
      <c r="A542" s="17" t="s">
        <v>412</v>
      </c>
      <c r="B542" s="8" t="s">
        <v>413</v>
      </c>
      <c r="C542" s="7"/>
      <c r="D542" s="14"/>
      <c r="E542" s="14"/>
      <c r="F542" s="15">
        <f>F543</f>
        <v>2400000</v>
      </c>
      <c r="G542" s="15">
        <f t="shared" ref="G542:K544" si="164">G543</f>
        <v>0</v>
      </c>
      <c r="H542" s="15">
        <f t="shared" si="164"/>
        <v>0</v>
      </c>
      <c r="I542" s="15">
        <f t="shared" si="164"/>
        <v>0</v>
      </c>
      <c r="J542" s="15">
        <f t="shared" si="164"/>
        <v>2400000</v>
      </c>
      <c r="K542" s="15">
        <f t="shared" si="164"/>
        <v>0</v>
      </c>
    </row>
    <row r="543" spans="1:11" ht="38.25" x14ac:dyDescent="0.25">
      <c r="A543" s="17" t="s">
        <v>51</v>
      </c>
      <c r="B543" s="8" t="s">
        <v>413</v>
      </c>
      <c r="C543" s="8" t="s">
        <v>65</v>
      </c>
      <c r="D543" s="14"/>
      <c r="E543" s="14"/>
      <c r="F543" s="15">
        <f>F544</f>
        <v>2400000</v>
      </c>
      <c r="G543" s="15">
        <f t="shared" si="164"/>
        <v>0</v>
      </c>
      <c r="H543" s="15">
        <f t="shared" si="164"/>
        <v>0</v>
      </c>
      <c r="I543" s="15">
        <f t="shared" si="164"/>
        <v>0</v>
      </c>
      <c r="J543" s="15">
        <f t="shared" si="164"/>
        <v>2400000</v>
      </c>
      <c r="K543" s="15">
        <f t="shared" si="164"/>
        <v>0</v>
      </c>
    </row>
    <row r="544" spans="1:11" x14ac:dyDescent="0.25">
      <c r="A544" s="17" t="s">
        <v>22</v>
      </c>
      <c r="B544" s="8" t="s">
        <v>413</v>
      </c>
      <c r="C544" s="8" t="s">
        <v>65</v>
      </c>
      <c r="D544" s="14" t="s">
        <v>23</v>
      </c>
      <c r="E544" s="14"/>
      <c r="F544" s="15">
        <f>F545</f>
        <v>2400000</v>
      </c>
      <c r="G544" s="15">
        <f t="shared" si="164"/>
        <v>0</v>
      </c>
      <c r="H544" s="15">
        <f t="shared" si="164"/>
        <v>0</v>
      </c>
      <c r="I544" s="15">
        <f t="shared" si="164"/>
        <v>0</v>
      </c>
      <c r="J544" s="15">
        <f t="shared" si="164"/>
        <v>2400000</v>
      </c>
      <c r="K544" s="15">
        <f t="shared" si="164"/>
        <v>0</v>
      </c>
    </row>
    <row r="545" spans="1:11" x14ac:dyDescent="0.25">
      <c r="A545" s="17" t="s">
        <v>409</v>
      </c>
      <c r="B545" s="8" t="s">
        <v>413</v>
      </c>
      <c r="C545" s="8" t="s">
        <v>65</v>
      </c>
      <c r="D545" s="14" t="s">
        <v>23</v>
      </c>
      <c r="E545" s="14" t="s">
        <v>233</v>
      </c>
      <c r="F545" s="15">
        <f>'[1]8. разд '!F780</f>
        <v>2400000</v>
      </c>
      <c r="G545" s="15">
        <f>'[1]8. разд '!G780</f>
        <v>0</v>
      </c>
      <c r="H545" s="15">
        <f>'[1]8. разд '!H780</f>
        <v>0</v>
      </c>
      <c r="I545" s="15">
        <f>'[1]8. разд '!I780</f>
        <v>0</v>
      </c>
      <c r="J545" s="15">
        <f>'[1]8. разд '!J780</f>
        <v>2400000</v>
      </c>
      <c r="K545" s="15">
        <f>'[1]8. разд '!K780</f>
        <v>0</v>
      </c>
    </row>
    <row r="546" spans="1:11" ht="38.25" x14ac:dyDescent="0.25">
      <c r="A546" s="17" t="s">
        <v>414</v>
      </c>
      <c r="B546" s="8" t="s">
        <v>415</v>
      </c>
      <c r="C546" s="7"/>
      <c r="D546" s="14"/>
      <c r="E546" s="14"/>
      <c r="F546" s="15">
        <f>F547</f>
        <v>1000000</v>
      </c>
      <c r="G546" s="15">
        <f t="shared" ref="G546:K548" si="165">G547</f>
        <v>0</v>
      </c>
      <c r="H546" s="15">
        <f t="shared" si="165"/>
        <v>0</v>
      </c>
      <c r="I546" s="15">
        <f t="shared" si="165"/>
        <v>0</v>
      </c>
      <c r="J546" s="15">
        <f t="shared" si="165"/>
        <v>1000000</v>
      </c>
      <c r="K546" s="15">
        <f t="shared" si="165"/>
        <v>0</v>
      </c>
    </row>
    <row r="547" spans="1:11" ht="38.25" x14ac:dyDescent="0.25">
      <c r="A547" s="17" t="s">
        <v>51</v>
      </c>
      <c r="B547" s="8" t="s">
        <v>415</v>
      </c>
      <c r="C547" s="8" t="s">
        <v>65</v>
      </c>
      <c r="D547" s="14"/>
      <c r="E547" s="14"/>
      <c r="F547" s="15">
        <f>F548</f>
        <v>1000000</v>
      </c>
      <c r="G547" s="15">
        <f t="shared" si="165"/>
        <v>0</v>
      </c>
      <c r="H547" s="15">
        <f t="shared" si="165"/>
        <v>0</v>
      </c>
      <c r="I547" s="15">
        <f t="shared" si="165"/>
        <v>0</v>
      </c>
      <c r="J547" s="15">
        <f t="shared" si="165"/>
        <v>1000000</v>
      </c>
      <c r="K547" s="15">
        <f t="shared" si="165"/>
        <v>0</v>
      </c>
    </row>
    <row r="548" spans="1:11" x14ac:dyDescent="0.25">
      <c r="A548" s="17" t="s">
        <v>22</v>
      </c>
      <c r="B548" s="8" t="s">
        <v>415</v>
      </c>
      <c r="C548" s="8" t="s">
        <v>65</v>
      </c>
      <c r="D548" s="14" t="s">
        <v>23</v>
      </c>
      <c r="E548" s="14"/>
      <c r="F548" s="15">
        <f>F549</f>
        <v>1000000</v>
      </c>
      <c r="G548" s="15">
        <f t="shared" si="165"/>
        <v>0</v>
      </c>
      <c r="H548" s="15">
        <f t="shared" si="165"/>
        <v>0</v>
      </c>
      <c r="I548" s="15">
        <f t="shared" si="165"/>
        <v>0</v>
      </c>
      <c r="J548" s="15">
        <f t="shared" si="165"/>
        <v>1000000</v>
      </c>
      <c r="K548" s="15">
        <f t="shared" si="165"/>
        <v>0</v>
      </c>
    </row>
    <row r="549" spans="1:11" x14ac:dyDescent="0.25">
      <c r="A549" s="17" t="s">
        <v>409</v>
      </c>
      <c r="B549" s="8" t="s">
        <v>415</v>
      </c>
      <c r="C549" s="8" t="s">
        <v>65</v>
      </c>
      <c r="D549" s="14" t="s">
        <v>23</v>
      </c>
      <c r="E549" s="14" t="s">
        <v>233</v>
      </c>
      <c r="F549" s="15">
        <f>'[1]8. разд '!F782</f>
        <v>1000000</v>
      </c>
      <c r="G549" s="15">
        <f>'[1]8. разд '!G782</f>
        <v>0</v>
      </c>
      <c r="H549" s="15">
        <f>'[1]8. разд '!H782</f>
        <v>0</v>
      </c>
      <c r="I549" s="15">
        <f>'[1]8. разд '!I782</f>
        <v>0</v>
      </c>
      <c r="J549" s="15">
        <f>'[1]8. разд '!J782</f>
        <v>1000000</v>
      </c>
      <c r="K549" s="15">
        <f>'[1]8. разд '!K782</f>
        <v>0</v>
      </c>
    </row>
    <row r="550" spans="1:11" ht="38.25" x14ac:dyDescent="0.25">
      <c r="A550" s="17" t="s">
        <v>416</v>
      </c>
      <c r="B550" s="8" t="s">
        <v>417</v>
      </c>
      <c r="C550" s="7"/>
      <c r="D550" s="14"/>
      <c r="E550" s="14"/>
      <c r="F550" s="15">
        <f>F551</f>
        <v>500000</v>
      </c>
      <c r="G550" s="15">
        <f t="shared" ref="G550:K551" si="166">G551</f>
        <v>0</v>
      </c>
      <c r="H550" s="15">
        <f t="shared" si="166"/>
        <v>0</v>
      </c>
      <c r="I550" s="15">
        <f t="shared" si="166"/>
        <v>0</v>
      </c>
      <c r="J550" s="15">
        <f t="shared" si="166"/>
        <v>500000</v>
      </c>
      <c r="K550" s="15">
        <f t="shared" si="166"/>
        <v>0</v>
      </c>
    </row>
    <row r="551" spans="1:11" ht="38.25" x14ac:dyDescent="0.25">
      <c r="A551" s="17" t="s">
        <v>51</v>
      </c>
      <c r="B551" s="8" t="s">
        <v>417</v>
      </c>
      <c r="C551" s="7">
        <v>600</v>
      </c>
      <c r="D551" s="14"/>
      <c r="E551" s="14"/>
      <c r="F551" s="15">
        <f>F552</f>
        <v>500000</v>
      </c>
      <c r="G551" s="15">
        <f t="shared" si="166"/>
        <v>0</v>
      </c>
      <c r="H551" s="15">
        <f t="shared" si="166"/>
        <v>0</v>
      </c>
      <c r="I551" s="15">
        <f t="shared" si="166"/>
        <v>0</v>
      </c>
      <c r="J551" s="15">
        <f t="shared" si="166"/>
        <v>500000</v>
      </c>
      <c r="K551" s="15">
        <f t="shared" si="166"/>
        <v>0</v>
      </c>
    </row>
    <row r="552" spans="1:11" x14ac:dyDescent="0.25">
      <c r="A552" s="17" t="s">
        <v>22</v>
      </c>
      <c r="B552" s="8" t="s">
        <v>417</v>
      </c>
      <c r="C552" s="7">
        <v>600</v>
      </c>
      <c r="D552" s="14" t="s">
        <v>23</v>
      </c>
      <c r="E552" s="14"/>
      <c r="F552" s="15">
        <f t="shared" ref="F552:K552" si="167">SUM(F553:F555)</f>
        <v>500000</v>
      </c>
      <c r="G552" s="15">
        <f t="shared" si="167"/>
        <v>0</v>
      </c>
      <c r="H552" s="15">
        <f t="shared" si="167"/>
        <v>0</v>
      </c>
      <c r="I552" s="15">
        <f t="shared" si="167"/>
        <v>0</v>
      </c>
      <c r="J552" s="15">
        <f t="shared" si="167"/>
        <v>500000</v>
      </c>
      <c r="K552" s="15">
        <f t="shared" si="167"/>
        <v>0</v>
      </c>
    </row>
    <row r="553" spans="1:11" x14ac:dyDescent="0.25">
      <c r="A553" s="17" t="s">
        <v>73</v>
      </c>
      <c r="B553" s="8" t="s">
        <v>417</v>
      </c>
      <c r="C553" s="7">
        <v>600</v>
      </c>
      <c r="D553" s="14" t="s">
        <v>23</v>
      </c>
      <c r="E553" s="14" t="s">
        <v>48</v>
      </c>
      <c r="F553" s="15">
        <f>'[1]8. разд '!F621</f>
        <v>100000</v>
      </c>
      <c r="G553" s="15">
        <f>'[1]8. разд '!G621</f>
        <v>0</v>
      </c>
      <c r="H553" s="15">
        <f>'[1]8. разд '!H621</f>
        <v>0</v>
      </c>
      <c r="I553" s="15">
        <f>'[1]8. разд '!I621</f>
        <v>0</v>
      </c>
      <c r="J553" s="15">
        <f>'[1]8. разд '!J621</f>
        <v>100000</v>
      </c>
      <c r="K553" s="15">
        <f>'[1]8. разд '!K621</f>
        <v>0</v>
      </c>
    </row>
    <row r="554" spans="1:11" x14ac:dyDescent="0.25">
      <c r="A554" s="17" t="s">
        <v>389</v>
      </c>
      <c r="B554" s="8" t="s">
        <v>417</v>
      </c>
      <c r="C554" s="7">
        <v>600</v>
      </c>
      <c r="D554" s="14" t="s">
        <v>23</v>
      </c>
      <c r="E554" s="14" t="s">
        <v>276</v>
      </c>
      <c r="F554" s="15">
        <f>'[1]8. разд '!F658</f>
        <v>100000</v>
      </c>
      <c r="G554" s="15">
        <f>'[1]8. разд '!G658</f>
        <v>0</v>
      </c>
      <c r="H554" s="15">
        <f>'[1]8. разд '!H658</f>
        <v>0</v>
      </c>
      <c r="I554" s="15">
        <f>'[1]8. разд '!I658</f>
        <v>0</v>
      </c>
      <c r="J554" s="15">
        <f>'[1]8. разд '!J658</f>
        <v>100000</v>
      </c>
      <c r="K554" s="15">
        <f>'[1]8. разд '!K658</f>
        <v>0</v>
      </c>
    </row>
    <row r="555" spans="1:11" x14ac:dyDescent="0.25">
      <c r="A555" s="17" t="s">
        <v>71</v>
      </c>
      <c r="B555" s="8" t="s">
        <v>417</v>
      </c>
      <c r="C555" s="7">
        <v>600</v>
      </c>
      <c r="D555" s="14" t="s">
        <v>23</v>
      </c>
      <c r="E555" s="14" t="s">
        <v>72</v>
      </c>
      <c r="F555" s="15">
        <f>'[1]8. разд '!F717</f>
        <v>300000</v>
      </c>
      <c r="G555" s="15">
        <f>'[1]8. разд '!G717</f>
        <v>0</v>
      </c>
      <c r="H555" s="15">
        <f>'[1]8. разд '!H717</f>
        <v>0</v>
      </c>
      <c r="I555" s="15">
        <f>'[1]8. разд '!I717</f>
        <v>0</v>
      </c>
      <c r="J555" s="15">
        <f>'[1]8. разд '!J717</f>
        <v>300000</v>
      </c>
      <c r="K555" s="15">
        <f>'[1]8. разд '!K717</f>
        <v>0</v>
      </c>
    </row>
    <row r="556" spans="1:11" ht="38.25" x14ac:dyDescent="0.25">
      <c r="A556" s="17" t="s">
        <v>418</v>
      </c>
      <c r="B556" s="8" t="s">
        <v>419</v>
      </c>
      <c r="C556" s="7"/>
      <c r="D556" s="14"/>
      <c r="E556" s="14"/>
      <c r="F556" s="15">
        <f>F557</f>
        <v>75700</v>
      </c>
      <c r="G556" s="15">
        <f t="shared" ref="G556:K558" si="168">G557</f>
        <v>0</v>
      </c>
      <c r="H556" s="15">
        <f t="shared" si="168"/>
        <v>0</v>
      </c>
      <c r="I556" s="15">
        <f t="shared" si="168"/>
        <v>0</v>
      </c>
      <c r="J556" s="15">
        <f t="shared" si="168"/>
        <v>75700</v>
      </c>
      <c r="K556" s="15">
        <f t="shared" si="168"/>
        <v>0</v>
      </c>
    </row>
    <row r="557" spans="1:11" ht="25.5" x14ac:dyDescent="0.25">
      <c r="A557" s="17" t="s">
        <v>25</v>
      </c>
      <c r="B557" s="8" t="s">
        <v>419</v>
      </c>
      <c r="C557" s="8" t="s">
        <v>68</v>
      </c>
      <c r="D557" s="14"/>
      <c r="E557" s="14"/>
      <c r="F557" s="15">
        <f>F558</f>
        <v>75700</v>
      </c>
      <c r="G557" s="15">
        <f t="shared" si="168"/>
        <v>0</v>
      </c>
      <c r="H557" s="15">
        <f t="shared" si="168"/>
        <v>0</v>
      </c>
      <c r="I557" s="15">
        <f t="shared" si="168"/>
        <v>0</v>
      </c>
      <c r="J557" s="15">
        <f t="shared" si="168"/>
        <v>75700</v>
      </c>
      <c r="K557" s="15">
        <f t="shared" si="168"/>
        <v>0</v>
      </c>
    </row>
    <row r="558" spans="1:11" x14ac:dyDescent="0.25">
      <c r="A558" s="17" t="s">
        <v>22</v>
      </c>
      <c r="B558" s="8" t="s">
        <v>419</v>
      </c>
      <c r="C558" s="8" t="s">
        <v>68</v>
      </c>
      <c r="D558" s="14" t="s">
        <v>23</v>
      </c>
      <c r="E558" s="14"/>
      <c r="F558" s="15">
        <f>F559</f>
        <v>75700</v>
      </c>
      <c r="G558" s="15">
        <f t="shared" si="168"/>
        <v>0</v>
      </c>
      <c r="H558" s="15">
        <f t="shared" si="168"/>
        <v>0</v>
      </c>
      <c r="I558" s="15">
        <f t="shared" si="168"/>
        <v>0</v>
      </c>
      <c r="J558" s="15">
        <f t="shared" si="168"/>
        <v>75700</v>
      </c>
      <c r="K558" s="15">
        <f t="shared" si="168"/>
        <v>0</v>
      </c>
    </row>
    <row r="559" spans="1:11" x14ac:dyDescent="0.25">
      <c r="A559" s="17" t="s">
        <v>409</v>
      </c>
      <c r="B559" s="8" t="s">
        <v>419</v>
      </c>
      <c r="C559" s="8" t="s">
        <v>68</v>
      </c>
      <c r="D559" s="14" t="s">
        <v>23</v>
      </c>
      <c r="E559" s="14" t="s">
        <v>233</v>
      </c>
      <c r="F559" s="15">
        <f>'[1]8. разд '!F784</f>
        <v>75700</v>
      </c>
      <c r="G559" s="15">
        <f>'[1]8. разд '!G784</f>
        <v>0</v>
      </c>
      <c r="H559" s="15">
        <f>'[1]8. разд '!H784</f>
        <v>0</v>
      </c>
      <c r="I559" s="15">
        <f>'[1]8. разд '!I784</f>
        <v>0</v>
      </c>
      <c r="J559" s="15">
        <f>'[1]8. разд '!J784</f>
        <v>75700</v>
      </c>
      <c r="K559" s="15">
        <f>'[1]8. разд '!K784</f>
        <v>0</v>
      </c>
    </row>
    <row r="560" spans="1:11" ht="38.25" x14ac:dyDescent="0.25">
      <c r="A560" s="17" t="s">
        <v>420</v>
      </c>
      <c r="B560" s="8" t="s">
        <v>421</v>
      </c>
      <c r="C560" s="8"/>
      <c r="D560" s="14"/>
      <c r="E560" s="14"/>
      <c r="F560" s="15" t="e">
        <f>F561+#REF!+#REF!+F566+#REF!</f>
        <v>#REF!</v>
      </c>
      <c r="G560" s="15" t="e">
        <f>G561+#REF!+#REF!+G566+#REF!</f>
        <v>#REF!</v>
      </c>
      <c r="H560" s="15" t="e">
        <f>H561+#REF!+#REF!+H566+#REF!</f>
        <v>#REF!</v>
      </c>
      <c r="I560" s="15" t="e">
        <f>I561+#REF!+#REF!+I566+#REF!</f>
        <v>#REF!</v>
      </c>
      <c r="J560" s="15">
        <f>J561+J566</f>
        <v>64864789.170000002</v>
      </c>
      <c r="K560" s="15">
        <f>K561+K566</f>
        <v>30547025</v>
      </c>
    </row>
    <row r="561" spans="1:11" ht="25.5" x14ac:dyDescent="0.25">
      <c r="A561" s="17" t="s">
        <v>422</v>
      </c>
      <c r="B561" s="8" t="s">
        <v>423</v>
      </c>
      <c r="C561" s="8"/>
      <c r="D561" s="14"/>
      <c r="E561" s="14"/>
      <c r="F561" s="15">
        <f>F562</f>
        <v>30547025</v>
      </c>
      <c r="G561" s="15">
        <f t="shared" ref="G561:K562" si="169">G562</f>
        <v>30547025</v>
      </c>
      <c r="H561" s="15">
        <f t="shared" si="169"/>
        <v>0</v>
      </c>
      <c r="I561" s="15">
        <f t="shared" si="169"/>
        <v>0</v>
      </c>
      <c r="J561" s="15">
        <f t="shared" si="169"/>
        <v>30547025</v>
      </c>
      <c r="K561" s="15">
        <f t="shared" si="169"/>
        <v>30547025</v>
      </c>
    </row>
    <row r="562" spans="1:11" ht="38.25" x14ac:dyDescent="0.25">
      <c r="A562" s="17" t="s">
        <v>234</v>
      </c>
      <c r="B562" s="8" t="s">
        <v>423</v>
      </c>
      <c r="C562" s="8" t="s">
        <v>235</v>
      </c>
      <c r="D562" s="14"/>
      <c r="E562" s="14"/>
      <c r="F562" s="15">
        <f>F563</f>
        <v>30547025</v>
      </c>
      <c r="G562" s="15">
        <f t="shared" si="169"/>
        <v>30547025</v>
      </c>
      <c r="H562" s="15">
        <f t="shared" si="169"/>
        <v>0</v>
      </c>
      <c r="I562" s="15">
        <f t="shared" si="169"/>
        <v>0</v>
      </c>
      <c r="J562" s="15">
        <f t="shared" si="169"/>
        <v>30547025</v>
      </c>
      <c r="K562" s="15">
        <f t="shared" si="169"/>
        <v>30547025</v>
      </c>
    </row>
    <row r="563" spans="1:11" x14ac:dyDescent="0.25">
      <c r="A563" s="17" t="s">
        <v>22</v>
      </c>
      <c r="B563" s="8" t="s">
        <v>423</v>
      </c>
      <c r="C563" s="8" t="s">
        <v>235</v>
      </c>
      <c r="D563" s="14" t="s">
        <v>23</v>
      </c>
      <c r="E563" s="14"/>
      <c r="F563" s="15">
        <f t="shared" ref="F563:K563" si="170">SUM(F564:F565)</f>
        <v>30547025</v>
      </c>
      <c r="G563" s="15">
        <f t="shared" si="170"/>
        <v>30547025</v>
      </c>
      <c r="H563" s="15">
        <f t="shared" si="170"/>
        <v>0</v>
      </c>
      <c r="I563" s="15">
        <f t="shared" si="170"/>
        <v>0</v>
      </c>
      <c r="J563" s="15">
        <f t="shared" si="170"/>
        <v>30547025</v>
      </c>
      <c r="K563" s="15">
        <f t="shared" si="170"/>
        <v>30547025</v>
      </c>
    </row>
    <row r="564" spans="1:11" x14ac:dyDescent="0.25">
      <c r="A564" s="17" t="s">
        <v>73</v>
      </c>
      <c r="B564" s="8" t="s">
        <v>423</v>
      </c>
      <c r="C564" s="8" t="s">
        <v>235</v>
      </c>
      <c r="D564" s="14" t="s">
        <v>23</v>
      </c>
      <c r="E564" s="14" t="s">
        <v>48</v>
      </c>
      <c r="F564" s="15">
        <f>'[1]8. разд '!F624</f>
        <v>28026800</v>
      </c>
      <c r="G564" s="15">
        <f>'[1]8. разд '!G624</f>
        <v>28026800</v>
      </c>
      <c r="H564" s="15">
        <f>'[1]8. разд '!H624</f>
        <v>0</v>
      </c>
      <c r="I564" s="15">
        <f>'[1]8. разд '!I624</f>
        <v>0</v>
      </c>
      <c r="J564" s="15">
        <f>'[1]8. разд '!J624</f>
        <v>28026800</v>
      </c>
      <c r="K564" s="15">
        <f>'[1]8. разд '!K624</f>
        <v>28026800</v>
      </c>
    </row>
    <row r="565" spans="1:11" x14ac:dyDescent="0.25">
      <c r="A565" s="17" t="s">
        <v>389</v>
      </c>
      <c r="B565" s="8" t="s">
        <v>423</v>
      </c>
      <c r="C565" s="8" t="s">
        <v>235</v>
      </c>
      <c r="D565" s="14" t="s">
        <v>23</v>
      </c>
      <c r="E565" s="14" t="s">
        <v>276</v>
      </c>
      <c r="F565" s="15">
        <f>'[1]8. разд '!F665</f>
        <v>2520225</v>
      </c>
      <c r="G565" s="15">
        <f>'[1]8. разд '!G665</f>
        <v>2520225</v>
      </c>
      <c r="H565" s="15">
        <f>'[1]8. разд '!H665</f>
        <v>0</v>
      </c>
      <c r="I565" s="15">
        <f>'[1]8. разд '!I665</f>
        <v>0</v>
      </c>
      <c r="J565" s="15">
        <f>'[1]8. разд '!J665</f>
        <v>2520225</v>
      </c>
      <c r="K565" s="15">
        <f>'[1]8. разд '!K665</f>
        <v>2520225</v>
      </c>
    </row>
    <row r="566" spans="1:11" ht="51" x14ac:dyDescent="0.25">
      <c r="A566" s="18" t="s">
        <v>425</v>
      </c>
      <c r="B566" s="8" t="s">
        <v>426</v>
      </c>
      <c r="C566" s="8"/>
      <c r="D566" s="14"/>
      <c r="E566" s="14"/>
      <c r="F566" s="15">
        <f>F567</f>
        <v>39089720.539999999</v>
      </c>
      <c r="G566" s="15">
        <f t="shared" ref="G566:K567" si="171">G567</f>
        <v>0</v>
      </c>
      <c r="H566" s="15">
        <f t="shared" si="171"/>
        <v>-4771956.370000001</v>
      </c>
      <c r="I566" s="15">
        <f t="shared" si="171"/>
        <v>0</v>
      </c>
      <c r="J566" s="15">
        <f t="shared" si="171"/>
        <v>34317764.170000002</v>
      </c>
      <c r="K566" s="15">
        <f t="shared" si="171"/>
        <v>0</v>
      </c>
    </row>
    <row r="567" spans="1:11" ht="38.25" x14ac:dyDescent="0.25">
      <c r="A567" s="17" t="s">
        <v>234</v>
      </c>
      <c r="B567" s="8" t="s">
        <v>426</v>
      </c>
      <c r="C567" s="8" t="s">
        <v>235</v>
      </c>
      <c r="D567" s="14"/>
      <c r="E567" s="14"/>
      <c r="F567" s="15">
        <f>F568</f>
        <v>39089720.539999999</v>
      </c>
      <c r="G567" s="15">
        <f t="shared" si="171"/>
        <v>0</v>
      </c>
      <c r="H567" s="15">
        <f t="shared" si="171"/>
        <v>-4771956.370000001</v>
      </c>
      <c r="I567" s="15">
        <f t="shared" si="171"/>
        <v>0</v>
      </c>
      <c r="J567" s="15">
        <f t="shared" si="171"/>
        <v>34317764.170000002</v>
      </c>
      <c r="K567" s="15">
        <f t="shared" si="171"/>
        <v>0</v>
      </c>
    </row>
    <row r="568" spans="1:11" x14ac:dyDescent="0.25">
      <c r="A568" s="17" t="s">
        <v>22</v>
      </c>
      <c r="B568" s="8" t="s">
        <v>426</v>
      </c>
      <c r="C568" s="8" t="s">
        <v>235</v>
      </c>
      <c r="D568" s="14" t="s">
        <v>23</v>
      </c>
      <c r="E568" s="14"/>
      <c r="F568" s="15">
        <f t="shared" ref="F568:K568" si="172">SUM(F569:F570)</f>
        <v>39089720.539999999</v>
      </c>
      <c r="G568" s="15">
        <f t="shared" si="172"/>
        <v>0</v>
      </c>
      <c r="H568" s="15">
        <f t="shared" si="172"/>
        <v>-4771956.370000001</v>
      </c>
      <c r="I568" s="15">
        <f t="shared" si="172"/>
        <v>0</v>
      </c>
      <c r="J568" s="15">
        <f t="shared" si="172"/>
        <v>34317764.170000002</v>
      </c>
      <c r="K568" s="15">
        <f t="shared" si="172"/>
        <v>0</v>
      </c>
    </row>
    <row r="569" spans="1:11" x14ac:dyDescent="0.25">
      <c r="A569" s="17" t="s">
        <v>73</v>
      </c>
      <c r="B569" s="8" t="s">
        <v>426</v>
      </c>
      <c r="C569" s="8" t="s">
        <v>235</v>
      </c>
      <c r="D569" s="14" t="s">
        <v>23</v>
      </c>
      <c r="E569" s="14" t="s">
        <v>48</v>
      </c>
      <c r="F569" s="15">
        <f>'[1]8. разд '!F628</f>
        <v>37485191.039999999</v>
      </c>
      <c r="G569" s="15">
        <f>'[1]8. разд '!G628</f>
        <v>0</v>
      </c>
      <c r="H569" s="15">
        <f>'[1]8. разд '!H628</f>
        <v>-4771956.370000001</v>
      </c>
      <c r="I569" s="15">
        <f>'[1]8. разд '!I628</f>
        <v>0</v>
      </c>
      <c r="J569" s="15">
        <f>'[1]8. разд '!J628</f>
        <v>32713234.669999998</v>
      </c>
      <c r="K569" s="15">
        <f>'[1]8. разд '!K628</f>
        <v>0</v>
      </c>
    </row>
    <row r="570" spans="1:11" x14ac:dyDescent="0.25">
      <c r="A570" s="17" t="s">
        <v>389</v>
      </c>
      <c r="B570" s="8" t="s">
        <v>426</v>
      </c>
      <c r="C570" s="8" t="s">
        <v>235</v>
      </c>
      <c r="D570" s="14" t="s">
        <v>23</v>
      </c>
      <c r="E570" s="14" t="s">
        <v>276</v>
      </c>
      <c r="F570" s="15">
        <f>'[1]8. разд '!F669</f>
        <v>1604529.5</v>
      </c>
      <c r="G570" s="15">
        <f>'[1]8. разд '!G669</f>
        <v>0</v>
      </c>
      <c r="H570" s="15">
        <f>'[1]8. разд '!H669</f>
        <v>0</v>
      </c>
      <c r="I570" s="15">
        <f>'[1]8. разд '!I669</f>
        <v>0</v>
      </c>
      <c r="J570" s="15">
        <f>'[1]8. разд '!J669</f>
        <v>1604529.5</v>
      </c>
      <c r="K570" s="15">
        <f>'[1]8. разд '!K669</f>
        <v>0</v>
      </c>
    </row>
    <row r="571" spans="1:11" ht="38.25" x14ac:dyDescent="0.25">
      <c r="A571" s="20" t="s">
        <v>427</v>
      </c>
      <c r="B571" s="8" t="s">
        <v>428</v>
      </c>
      <c r="C571" s="8"/>
      <c r="D571" s="14"/>
      <c r="E571" s="14"/>
      <c r="F571" s="15">
        <f>F572+F576+F580+F584+F588+F592</f>
        <v>42225988.599999994</v>
      </c>
      <c r="G571" s="15">
        <f t="shared" ref="G571:K571" si="173">G572+G576+G580+G584+G588+G592</f>
        <v>0</v>
      </c>
      <c r="H571" s="15">
        <f t="shared" si="173"/>
        <v>0</v>
      </c>
      <c r="I571" s="15">
        <f t="shared" si="173"/>
        <v>0</v>
      </c>
      <c r="J571" s="15">
        <f t="shared" si="173"/>
        <v>42225988.599999994</v>
      </c>
      <c r="K571" s="15">
        <f t="shared" si="173"/>
        <v>0</v>
      </c>
    </row>
    <row r="572" spans="1:11" ht="51" x14ac:dyDescent="0.25">
      <c r="A572" s="17" t="s">
        <v>158</v>
      </c>
      <c r="B572" s="8" t="s">
        <v>429</v>
      </c>
      <c r="C572" s="7"/>
      <c r="D572" s="14"/>
      <c r="E572" s="14"/>
      <c r="F572" s="15">
        <f>F573</f>
        <v>717000</v>
      </c>
      <c r="G572" s="15">
        <f t="shared" ref="G572:K574" si="174">G573</f>
        <v>0</v>
      </c>
      <c r="H572" s="15">
        <f t="shared" si="174"/>
        <v>0</v>
      </c>
      <c r="I572" s="15">
        <f t="shared" si="174"/>
        <v>0</v>
      </c>
      <c r="J572" s="15">
        <f t="shared" si="174"/>
        <v>717000</v>
      </c>
      <c r="K572" s="15">
        <f t="shared" si="174"/>
        <v>0</v>
      </c>
    </row>
    <row r="573" spans="1:11" ht="38.25" x14ac:dyDescent="0.25">
      <c r="A573" s="17" t="s">
        <v>51</v>
      </c>
      <c r="B573" s="8" t="s">
        <v>429</v>
      </c>
      <c r="C573" s="7">
        <v>600</v>
      </c>
      <c r="D573" s="14"/>
      <c r="E573" s="14"/>
      <c r="F573" s="15">
        <f>F574</f>
        <v>717000</v>
      </c>
      <c r="G573" s="15">
        <f t="shared" si="174"/>
        <v>0</v>
      </c>
      <c r="H573" s="15">
        <f t="shared" si="174"/>
        <v>0</v>
      </c>
      <c r="I573" s="15">
        <f t="shared" si="174"/>
        <v>0</v>
      </c>
      <c r="J573" s="15">
        <f t="shared" si="174"/>
        <v>717000</v>
      </c>
      <c r="K573" s="15">
        <f t="shared" si="174"/>
        <v>0</v>
      </c>
    </row>
    <row r="574" spans="1:11" x14ac:dyDescent="0.25">
      <c r="A574" s="17" t="s">
        <v>22</v>
      </c>
      <c r="B574" s="8" t="s">
        <v>429</v>
      </c>
      <c r="C574" s="7">
        <v>600</v>
      </c>
      <c r="D574" s="8" t="s">
        <v>23</v>
      </c>
      <c r="E574" s="8"/>
      <c r="F574" s="15">
        <f>F575</f>
        <v>717000</v>
      </c>
      <c r="G574" s="15">
        <f t="shared" si="174"/>
        <v>0</v>
      </c>
      <c r="H574" s="15">
        <f t="shared" si="174"/>
        <v>0</v>
      </c>
      <c r="I574" s="15">
        <f t="shared" si="174"/>
        <v>0</v>
      </c>
      <c r="J574" s="15">
        <f t="shared" si="174"/>
        <v>717000</v>
      </c>
      <c r="K574" s="15">
        <f t="shared" si="174"/>
        <v>0</v>
      </c>
    </row>
    <row r="575" spans="1:11" x14ac:dyDescent="0.25">
      <c r="A575" s="17" t="s">
        <v>409</v>
      </c>
      <c r="B575" s="8" t="s">
        <v>429</v>
      </c>
      <c r="C575" s="7">
        <v>600</v>
      </c>
      <c r="D575" s="8" t="s">
        <v>23</v>
      </c>
      <c r="E575" s="8" t="s">
        <v>233</v>
      </c>
      <c r="F575" s="15">
        <f>'[1]8. разд '!F789</f>
        <v>717000</v>
      </c>
      <c r="G575" s="15">
        <f>'[1]8. разд '!G789</f>
        <v>0</v>
      </c>
      <c r="H575" s="15">
        <f>'[1]8. разд '!H789</f>
        <v>0</v>
      </c>
      <c r="I575" s="15">
        <f>'[1]8. разд '!I789</f>
        <v>0</v>
      </c>
      <c r="J575" s="15">
        <f>'[1]8. разд '!J789</f>
        <v>717000</v>
      </c>
      <c r="K575" s="15">
        <f>'[1]8. разд '!K789</f>
        <v>0</v>
      </c>
    </row>
    <row r="576" spans="1:11" ht="38.25" x14ac:dyDescent="0.25">
      <c r="A576" s="29" t="s">
        <v>341</v>
      </c>
      <c r="B576" s="8" t="s">
        <v>430</v>
      </c>
      <c r="C576" s="8"/>
      <c r="D576" s="14"/>
      <c r="E576" s="14"/>
      <c r="F576" s="15">
        <f>F577</f>
        <v>37805844.439999998</v>
      </c>
      <c r="G576" s="15">
        <f t="shared" ref="G576:K578" si="175">G577</f>
        <v>0</v>
      </c>
      <c r="H576" s="15">
        <f t="shared" si="175"/>
        <v>0</v>
      </c>
      <c r="I576" s="15">
        <f t="shared" si="175"/>
        <v>0</v>
      </c>
      <c r="J576" s="15">
        <f t="shared" si="175"/>
        <v>37805844.439999998</v>
      </c>
      <c r="K576" s="15">
        <f t="shared" si="175"/>
        <v>0</v>
      </c>
    </row>
    <row r="577" spans="1:11" ht="38.25" x14ac:dyDescent="0.25">
      <c r="A577" s="17" t="s">
        <v>51</v>
      </c>
      <c r="B577" s="8" t="s">
        <v>430</v>
      </c>
      <c r="C577" s="8" t="s">
        <v>65</v>
      </c>
      <c r="D577" s="14"/>
      <c r="E577" s="14"/>
      <c r="F577" s="15">
        <f>F578</f>
        <v>37805844.439999998</v>
      </c>
      <c r="G577" s="15">
        <f t="shared" si="175"/>
        <v>0</v>
      </c>
      <c r="H577" s="15">
        <f t="shared" si="175"/>
        <v>0</v>
      </c>
      <c r="I577" s="15">
        <f t="shared" si="175"/>
        <v>0</v>
      </c>
      <c r="J577" s="15">
        <f t="shared" si="175"/>
        <v>37805844.439999998</v>
      </c>
      <c r="K577" s="15">
        <f t="shared" si="175"/>
        <v>0</v>
      </c>
    </row>
    <row r="578" spans="1:11" x14ac:dyDescent="0.25">
      <c r="A578" s="17" t="s">
        <v>22</v>
      </c>
      <c r="B578" s="8" t="s">
        <v>430</v>
      </c>
      <c r="C578" s="8" t="s">
        <v>65</v>
      </c>
      <c r="D578" s="8" t="s">
        <v>23</v>
      </c>
      <c r="E578" s="8"/>
      <c r="F578" s="15">
        <f>F579</f>
        <v>37805844.439999998</v>
      </c>
      <c r="G578" s="15">
        <f t="shared" si="175"/>
        <v>0</v>
      </c>
      <c r="H578" s="15">
        <f t="shared" si="175"/>
        <v>0</v>
      </c>
      <c r="I578" s="15">
        <f t="shared" si="175"/>
        <v>0</v>
      </c>
      <c r="J578" s="15">
        <f t="shared" si="175"/>
        <v>37805844.439999998</v>
      </c>
      <c r="K578" s="15">
        <f t="shared" si="175"/>
        <v>0</v>
      </c>
    </row>
    <row r="579" spans="1:11" x14ac:dyDescent="0.25">
      <c r="A579" s="17" t="s">
        <v>409</v>
      </c>
      <c r="B579" s="8" t="s">
        <v>430</v>
      </c>
      <c r="C579" s="8" t="s">
        <v>65</v>
      </c>
      <c r="D579" s="8" t="s">
        <v>23</v>
      </c>
      <c r="E579" s="8" t="s">
        <v>233</v>
      </c>
      <c r="F579" s="15">
        <f>'[1]8. разд '!F791</f>
        <v>37805844.439999998</v>
      </c>
      <c r="G579" s="15">
        <f>'[1]8. разд '!G791</f>
        <v>0</v>
      </c>
      <c r="H579" s="15">
        <f>'[1]8. разд '!H791</f>
        <v>0</v>
      </c>
      <c r="I579" s="15">
        <f>'[1]8. разд '!I791</f>
        <v>0</v>
      </c>
      <c r="J579" s="15">
        <f>'[1]8. разд '!J791</f>
        <v>37805844.439999998</v>
      </c>
      <c r="K579" s="15">
        <f>'[1]8. разд '!K791</f>
        <v>0</v>
      </c>
    </row>
    <row r="580" spans="1:11" ht="25.5" x14ac:dyDescent="0.25">
      <c r="A580" s="29" t="s">
        <v>343</v>
      </c>
      <c r="B580" s="8" t="s">
        <v>431</v>
      </c>
      <c r="C580" s="8"/>
      <c r="D580" s="14"/>
      <c r="E580" s="14"/>
      <c r="F580" s="15">
        <f>F581</f>
        <v>435000</v>
      </c>
      <c r="G580" s="15">
        <f t="shared" ref="G580:K582" si="176">G581</f>
        <v>0</v>
      </c>
      <c r="H580" s="15">
        <f t="shared" si="176"/>
        <v>0</v>
      </c>
      <c r="I580" s="15">
        <f t="shared" si="176"/>
        <v>0</v>
      </c>
      <c r="J580" s="15">
        <f t="shared" si="176"/>
        <v>435000</v>
      </c>
      <c r="K580" s="15">
        <f t="shared" si="176"/>
        <v>0</v>
      </c>
    </row>
    <row r="581" spans="1:11" ht="38.25" x14ac:dyDescent="0.25">
      <c r="A581" s="17" t="s">
        <v>51</v>
      </c>
      <c r="B581" s="8" t="s">
        <v>431</v>
      </c>
      <c r="C581" s="8" t="s">
        <v>65</v>
      </c>
      <c r="D581" s="14"/>
      <c r="E581" s="14"/>
      <c r="F581" s="15">
        <f>F582</f>
        <v>435000</v>
      </c>
      <c r="G581" s="15">
        <f t="shared" si="176"/>
        <v>0</v>
      </c>
      <c r="H581" s="15">
        <f t="shared" si="176"/>
        <v>0</v>
      </c>
      <c r="I581" s="15">
        <f t="shared" si="176"/>
        <v>0</v>
      </c>
      <c r="J581" s="15">
        <f t="shared" si="176"/>
        <v>435000</v>
      </c>
      <c r="K581" s="15">
        <f t="shared" si="176"/>
        <v>0</v>
      </c>
    </row>
    <row r="582" spans="1:11" x14ac:dyDescent="0.25">
      <c r="A582" s="17" t="s">
        <v>22</v>
      </c>
      <c r="B582" s="8" t="s">
        <v>431</v>
      </c>
      <c r="C582" s="8" t="s">
        <v>65</v>
      </c>
      <c r="D582" s="8" t="s">
        <v>23</v>
      </c>
      <c r="E582" s="8"/>
      <c r="F582" s="15">
        <f>F583</f>
        <v>435000</v>
      </c>
      <c r="G582" s="15">
        <f t="shared" si="176"/>
        <v>0</v>
      </c>
      <c r="H582" s="15">
        <f t="shared" si="176"/>
        <v>0</v>
      </c>
      <c r="I582" s="15">
        <f t="shared" si="176"/>
        <v>0</v>
      </c>
      <c r="J582" s="15">
        <f t="shared" si="176"/>
        <v>435000</v>
      </c>
      <c r="K582" s="15">
        <f t="shared" si="176"/>
        <v>0</v>
      </c>
    </row>
    <row r="583" spans="1:11" x14ac:dyDescent="0.25">
      <c r="A583" s="17" t="s">
        <v>409</v>
      </c>
      <c r="B583" s="8" t="s">
        <v>431</v>
      </c>
      <c r="C583" s="8" t="s">
        <v>65</v>
      </c>
      <c r="D583" s="8" t="s">
        <v>23</v>
      </c>
      <c r="E583" s="8" t="s">
        <v>233</v>
      </c>
      <c r="F583" s="15">
        <f>'[1]8. разд '!F793</f>
        <v>435000</v>
      </c>
      <c r="G583" s="15">
        <f>'[1]8. разд '!G793</f>
        <v>0</v>
      </c>
      <c r="H583" s="15">
        <f>'[1]8. разд '!H793</f>
        <v>0</v>
      </c>
      <c r="I583" s="15">
        <f>'[1]8. разд '!I793</f>
        <v>0</v>
      </c>
      <c r="J583" s="15">
        <f>'[1]8. разд '!J793</f>
        <v>435000</v>
      </c>
      <c r="K583" s="15">
        <f>'[1]8. разд '!K793</f>
        <v>0</v>
      </c>
    </row>
    <row r="584" spans="1:11" ht="25.5" x14ac:dyDescent="0.25">
      <c r="A584" s="29" t="s">
        <v>345</v>
      </c>
      <c r="B584" s="8" t="s">
        <v>432</v>
      </c>
      <c r="C584" s="8"/>
      <c r="D584" s="14"/>
      <c r="E584" s="14"/>
      <c r="F584" s="15">
        <f>F585</f>
        <v>342903.05</v>
      </c>
      <c r="G584" s="15">
        <f t="shared" ref="G584:K586" si="177">G585</f>
        <v>0</v>
      </c>
      <c r="H584" s="15">
        <f t="shared" si="177"/>
        <v>0</v>
      </c>
      <c r="I584" s="15">
        <f t="shared" si="177"/>
        <v>0</v>
      </c>
      <c r="J584" s="15">
        <f t="shared" si="177"/>
        <v>342903.05</v>
      </c>
      <c r="K584" s="15">
        <f t="shared" si="177"/>
        <v>0</v>
      </c>
    </row>
    <row r="585" spans="1:11" ht="38.25" x14ac:dyDescent="0.25">
      <c r="A585" s="17" t="s">
        <v>51</v>
      </c>
      <c r="B585" s="8" t="s">
        <v>432</v>
      </c>
      <c r="C585" s="8" t="s">
        <v>65</v>
      </c>
      <c r="D585" s="14"/>
      <c r="E585" s="14"/>
      <c r="F585" s="15">
        <f>F586</f>
        <v>342903.05</v>
      </c>
      <c r="G585" s="15">
        <f t="shared" si="177"/>
        <v>0</v>
      </c>
      <c r="H585" s="15">
        <f t="shared" si="177"/>
        <v>0</v>
      </c>
      <c r="I585" s="15">
        <f t="shared" si="177"/>
        <v>0</v>
      </c>
      <c r="J585" s="15">
        <f t="shared" si="177"/>
        <v>342903.05</v>
      </c>
      <c r="K585" s="15">
        <f t="shared" si="177"/>
        <v>0</v>
      </c>
    </row>
    <row r="586" spans="1:11" x14ac:dyDescent="0.25">
      <c r="A586" s="17" t="s">
        <v>22</v>
      </c>
      <c r="B586" s="8" t="s">
        <v>432</v>
      </c>
      <c r="C586" s="8" t="s">
        <v>65</v>
      </c>
      <c r="D586" s="8" t="s">
        <v>23</v>
      </c>
      <c r="E586" s="8"/>
      <c r="F586" s="15">
        <f>F587</f>
        <v>342903.05</v>
      </c>
      <c r="G586" s="15">
        <f t="shared" si="177"/>
        <v>0</v>
      </c>
      <c r="H586" s="15">
        <f t="shared" si="177"/>
        <v>0</v>
      </c>
      <c r="I586" s="15">
        <f t="shared" si="177"/>
        <v>0</v>
      </c>
      <c r="J586" s="15">
        <f t="shared" si="177"/>
        <v>342903.05</v>
      </c>
      <c r="K586" s="15">
        <f t="shared" si="177"/>
        <v>0</v>
      </c>
    </row>
    <row r="587" spans="1:11" x14ac:dyDescent="0.25">
      <c r="A587" s="17" t="s">
        <v>409</v>
      </c>
      <c r="B587" s="8" t="s">
        <v>432</v>
      </c>
      <c r="C587" s="8" t="s">
        <v>65</v>
      </c>
      <c r="D587" s="8" t="s">
        <v>23</v>
      </c>
      <c r="E587" s="8" t="s">
        <v>233</v>
      </c>
      <c r="F587" s="15">
        <f>'[1]8. разд '!F795</f>
        <v>342903.05</v>
      </c>
      <c r="G587" s="15">
        <f>'[1]8. разд '!G795</f>
        <v>0</v>
      </c>
      <c r="H587" s="15">
        <f>'[1]8. разд '!H795</f>
        <v>0</v>
      </c>
      <c r="I587" s="15">
        <f>'[1]8. разд '!I795</f>
        <v>0</v>
      </c>
      <c r="J587" s="15">
        <f>'[1]8. разд '!J795</f>
        <v>342903.05</v>
      </c>
      <c r="K587" s="15">
        <f>'[1]8. разд '!K795</f>
        <v>0</v>
      </c>
    </row>
    <row r="588" spans="1:11" ht="38.25" x14ac:dyDescent="0.25">
      <c r="A588" s="29" t="s">
        <v>347</v>
      </c>
      <c r="B588" s="8" t="s">
        <v>433</v>
      </c>
      <c r="C588" s="8"/>
      <c r="D588" s="14"/>
      <c r="E588" s="14"/>
      <c r="F588" s="15">
        <f>F589</f>
        <v>1925241.11</v>
      </c>
      <c r="G588" s="15">
        <f t="shared" ref="G588:K590" si="178">G589</f>
        <v>0</v>
      </c>
      <c r="H588" s="15">
        <f t="shared" si="178"/>
        <v>0</v>
      </c>
      <c r="I588" s="15">
        <f t="shared" si="178"/>
        <v>0</v>
      </c>
      <c r="J588" s="15">
        <f t="shared" si="178"/>
        <v>1925241.11</v>
      </c>
      <c r="K588" s="15">
        <f t="shared" si="178"/>
        <v>0</v>
      </c>
    </row>
    <row r="589" spans="1:11" ht="38.25" x14ac:dyDescent="0.25">
      <c r="A589" s="17" t="s">
        <v>51</v>
      </c>
      <c r="B589" s="8" t="s">
        <v>433</v>
      </c>
      <c r="C589" s="8" t="s">
        <v>65</v>
      </c>
      <c r="D589" s="14"/>
      <c r="E589" s="14"/>
      <c r="F589" s="15">
        <f>F590</f>
        <v>1925241.11</v>
      </c>
      <c r="G589" s="15">
        <f t="shared" si="178"/>
        <v>0</v>
      </c>
      <c r="H589" s="15">
        <f t="shared" si="178"/>
        <v>0</v>
      </c>
      <c r="I589" s="15">
        <f t="shared" si="178"/>
        <v>0</v>
      </c>
      <c r="J589" s="15">
        <f t="shared" si="178"/>
        <v>1925241.11</v>
      </c>
      <c r="K589" s="15">
        <f t="shared" si="178"/>
        <v>0</v>
      </c>
    </row>
    <row r="590" spans="1:11" x14ac:dyDescent="0.25">
      <c r="A590" s="17" t="s">
        <v>22</v>
      </c>
      <c r="B590" s="8" t="s">
        <v>433</v>
      </c>
      <c r="C590" s="8" t="s">
        <v>65</v>
      </c>
      <c r="D590" s="8" t="s">
        <v>23</v>
      </c>
      <c r="E590" s="8"/>
      <c r="F590" s="15">
        <f>F591</f>
        <v>1925241.11</v>
      </c>
      <c r="G590" s="15">
        <f t="shared" si="178"/>
        <v>0</v>
      </c>
      <c r="H590" s="15">
        <f t="shared" si="178"/>
        <v>0</v>
      </c>
      <c r="I590" s="15">
        <f t="shared" si="178"/>
        <v>0</v>
      </c>
      <c r="J590" s="15">
        <f t="shared" si="178"/>
        <v>1925241.11</v>
      </c>
      <c r="K590" s="15">
        <f t="shared" si="178"/>
        <v>0</v>
      </c>
    </row>
    <row r="591" spans="1:11" x14ac:dyDescent="0.25">
      <c r="A591" s="17" t="s">
        <v>409</v>
      </c>
      <c r="B591" s="8" t="s">
        <v>433</v>
      </c>
      <c r="C591" s="8" t="s">
        <v>65</v>
      </c>
      <c r="D591" s="8" t="s">
        <v>23</v>
      </c>
      <c r="E591" s="8" t="s">
        <v>233</v>
      </c>
      <c r="F591" s="15">
        <f>'[1]8. разд '!F797</f>
        <v>1925241.11</v>
      </c>
      <c r="G591" s="15">
        <f>'[1]8. разд '!G797</f>
        <v>0</v>
      </c>
      <c r="H591" s="15">
        <f>'[1]8. разд '!H797</f>
        <v>0</v>
      </c>
      <c r="I591" s="15">
        <f>'[1]8. разд '!I797</f>
        <v>0</v>
      </c>
      <c r="J591" s="15">
        <f>'[1]8. разд '!J797</f>
        <v>1925241.11</v>
      </c>
      <c r="K591" s="15">
        <f>'[1]8. разд '!K797</f>
        <v>0</v>
      </c>
    </row>
    <row r="592" spans="1:11" ht="25.5" x14ac:dyDescent="0.25">
      <c r="A592" s="17" t="s">
        <v>434</v>
      </c>
      <c r="B592" s="8" t="s">
        <v>435</v>
      </c>
      <c r="C592" s="8"/>
      <c r="D592" s="14"/>
      <c r="E592" s="14"/>
      <c r="F592" s="15">
        <f>F593</f>
        <v>1000000</v>
      </c>
      <c r="G592" s="15">
        <f t="shared" ref="G592:K594" si="179">G593</f>
        <v>0</v>
      </c>
      <c r="H592" s="15">
        <f t="shared" si="179"/>
        <v>0</v>
      </c>
      <c r="I592" s="15">
        <f t="shared" si="179"/>
        <v>0</v>
      </c>
      <c r="J592" s="15">
        <f t="shared" si="179"/>
        <v>1000000</v>
      </c>
      <c r="K592" s="15">
        <f t="shared" si="179"/>
        <v>0</v>
      </c>
    </row>
    <row r="593" spans="1:11" ht="38.25" x14ac:dyDescent="0.25">
      <c r="A593" s="17" t="s">
        <v>51</v>
      </c>
      <c r="B593" s="8" t="s">
        <v>435</v>
      </c>
      <c r="C593" s="8" t="s">
        <v>65</v>
      </c>
      <c r="D593" s="14"/>
      <c r="E593" s="14"/>
      <c r="F593" s="15">
        <f>F594</f>
        <v>1000000</v>
      </c>
      <c r="G593" s="15">
        <f t="shared" si="179"/>
        <v>0</v>
      </c>
      <c r="H593" s="15">
        <f t="shared" si="179"/>
        <v>0</v>
      </c>
      <c r="I593" s="15">
        <f t="shared" si="179"/>
        <v>0</v>
      </c>
      <c r="J593" s="15">
        <f t="shared" si="179"/>
        <v>1000000</v>
      </c>
      <c r="K593" s="15">
        <f t="shared" si="179"/>
        <v>0</v>
      </c>
    </row>
    <row r="594" spans="1:11" x14ac:dyDescent="0.25">
      <c r="A594" s="17" t="s">
        <v>22</v>
      </c>
      <c r="B594" s="8" t="s">
        <v>435</v>
      </c>
      <c r="C594" s="8" t="s">
        <v>65</v>
      </c>
      <c r="D594" s="8" t="s">
        <v>23</v>
      </c>
      <c r="E594" s="8"/>
      <c r="F594" s="15">
        <f>F595</f>
        <v>1000000</v>
      </c>
      <c r="G594" s="15">
        <f t="shared" si="179"/>
        <v>0</v>
      </c>
      <c r="H594" s="15">
        <f t="shared" si="179"/>
        <v>0</v>
      </c>
      <c r="I594" s="15">
        <f t="shared" si="179"/>
        <v>0</v>
      </c>
      <c r="J594" s="15">
        <f t="shared" si="179"/>
        <v>1000000</v>
      </c>
      <c r="K594" s="15">
        <f t="shared" si="179"/>
        <v>0</v>
      </c>
    </row>
    <row r="595" spans="1:11" x14ac:dyDescent="0.25">
      <c r="A595" s="17" t="s">
        <v>409</v>
      </c>
      <c r="B595" s="8" t="s">
        <v>435</v>
      </c>
      <c r="C595" s="8" t="s">
        <v>65</v>
      </c>
      <c r="D595" s="8" t="s">
        <v>23</v>
      </c>
      <c r="E595" s="8" t="s">
        <v>233</v>
      </c>
      <c r="F595" s="15">
        <f>'[1]8. разд '!F799</f>
        <v>1000000</v>
      </c>
      <c r="G595" s="15">
        <f>'[1]8. разд '!G799</f>
        <v>0</v>
      </c>
      <c r="H595" s="15">
        <f>'[1]8. разд '!H799</f>
        <v>0</v>
      </c>
      <c r="I595" s="15">
        <f>'[1]8. разд '!I799</f>
        <v>0</v>
      </c>
      <c r="J595" s="15">
        <f>'[1]8. разд '!J799</f>
        <v>1000000</v>
      </c>
      <c r="K595" s="15">
        <f>'[1]8. разд '!K799</f>
        <v>0</v>
      </c>
    </row>
    <row r="596" spans="1:11" ht="51" x14ac:dyDescent="0.25">
      <c r="A596" s="20" t="s">
        <v>436</v>
      </c>
      <c r="B596" s="8" t="s">
        <v>437</v>
      </c>
      <c r="C596" s="8"/>
      <c r="D596" s="14"/>
      <c r="E596" s="14"/>
      <c r="F596" s="15">
        <f>F597+F601+F605+F609+F613</f>
        <v>19348604</v>
      </c>
      <c r="G596" s="15">
        <f t="shared" ref="G596:K596" si="180">G597+G601+G605+G609+G613</f>
        <v>0</v>
      </c>
      <c r="H596" s="15">
        <f t="shared" si="180"/>
        <v>0</v>
      </c>
      <c r="I596" s="15">
        <f t="shared" si="180"/>
        <v>0</v>
      </c>
      <c r="J596" s="15">
        <f t="shared" si="180"/>
        <v>19348604</v>
      </c>
      <c r="K596" s="15">
        <f t="shared" si="180"/>
        <v>0</v>
      </c>
    </row>
    <row r="597" spans="1:11" ht="51" x14ac:dyDescent="0.25">
      <c r="A597" s="17" t="s">
        <v>158</v>
      </c>
      <c r="B597" s="8" t="s">
        <v>438</v>
      </c>
      <c r="C597" s="7"/>
      <c r="D597" s="14"/>
      <c r="E597" s="14"/>
      <c r="F597" s="15">
        <f>F598</f>
        <v>261000</v>
      </c>
      <c r="G597" s="15">
        <f t="shared" ref="G597:K599" si="181">G598</f>
        <v>0</v>
      </c>
      <c r="H597" s="15">
        <f t="shared" si="181"/>
        <v>0</v>
      </c>
      <c r="I597" s="15">
        <f t="shared" si="181"/>
        <v>0</v>
      </c>
      <c r="J597" s="15">
        <f t="shared" si="181"/>
        <v>261000</v>
      </c>
      <c r="K597" s="15">
        <f t="shared" si="181"/>
        <v>0</v>
      </c>
    </row>
    <row r="598" spans="1:11" ht="38.25" x14ac:dyDescent="0.25">
      <c r="A598" s="17" t="s">
        <v>51</v>
      </c>
      <c r="B598" s="8" t="s">
        <v>438</v>
      </c>
      <c r="C598" s="7">
        <v>600</v>
      </c>
      <c r="D598" s="14"/>
      <c r="E598" s="14"/>
      <c r="F598" s="15">
        <f>F599</f>
        <v>261000</v>
      </c>
      <c r="G598" s="15">
        <f t="shared" si="181"/>
        <v>0</v>
      </c>
      <c r="H598" s="15">
        <f t="shared" si="181"/>
        <v>0</v>
      </c>
      <c r="I598" s="15">
        <f t="shared" si="181"/>
        <v>0</v>
      </c>
      <c r="J598" s="15">
        <f t="shared" si="181"/>
        <v>261000</v>
      </c>
      <c r="K598" s="15">
        <f t="shared" si="181"/>
        <v>0</v>
      </c>
    </row>
    <row r="599" spans="1:11" x14ac:dyDescent="0.25">
      <c r="A599" s="17" t="s">
        <v>22</v>
      </c>
      <c r="B599" s="8" t="s">
        <v>438</v>
      </c>
      <c r="C599" s="7">
        <v>600</v>
      </c>
      <c r="D599" s="8" t="s">
        <v>23</v>
      </c>
      <c r="E599" s="8"/>
      <c r="F599" s="15">
        <f>F600</f>
        <v>261000</v>
      </c>
      <c r="G599" s="15">
        <f t="shared" si="181"/>
        <v>0</v>
      </c>
      <c r="H599" s="15">
        <f t="shared" si="181"/>
        <v>0</v>
      </c>
      <c r="I599" s="15">
        <f t="shared" si="181"/>
        <v>0</v>
      </c>
      <c r="J599" s="15">
        <f t="shared" si="181"/>
        <v>261000</v>
      </c>
      <c r="K599" s="15">
        <f t="shared" si="181"/>
        <v>0</v>
      </c>
    </row>
    <row r="600" spans="1:11" x14ac:dyDescent="0.25">
      <c r="A600" s="17" t="s">
        <v>409</v>
      </c>
      <c r="B600" s="8" t="s">
        <v>438</v>
      </c>
      <c r="C600" s="7">
        <v>600</v>
      </c>
      <c r="D600" s="8" t="s">
        <v>23</v>
      </c>
      <c r="E600" s="8" t="s">
        <v>233</v>
      </c>
      <c r="F600" s="15">
        <f>'[1]8. разд '!F802</f>
        <v>261000</v>
      </c>
      <c r="G600" s="15">
        <f>'[1]8. разд '!G802</f>
        <v>0</v>
      </c>
      <c r="H600" s="15">
        <f>'[1]8. разд '!H802</f>
        <v>0</v>
      </c>
      <c r="I600" s="15">
        <f>'[1]8. разд '!I802</f>
        <v>0</v>
      </c>
      <c r="J600" s="15">
        <f>'[1]8. разд '!J802</f>
        <v>261000</v>
      </c>
      <c r="K600" s="15">
        <f>'[1]8. разд '!K802</f>
        <v>0</v>
      </c>
    </row>
    <row r="601" spans="1:11" ht="38.25" x14ac:dyDescent="0.25">
      <c r="A601" s="29" t="s">
        <v>341</v>
      </c>
      <c r="B601" s="8" t="s">
        <v>439</v>
      </c>
      <c r="C601" s="8"/>
      <c r="D601" s="14"/>
      <c r="E601" s="14"/>
      <c r="F601" s="15">
        <f>F602</f>
        <v>16065856.800000001</v>
      </c>
      <c r="G601" s="15">
        <f t="shared" ref="G601:K603" si="182">G602</f>
        <v>0</v>
      </c>
      <c r="H601" s="15">
        <f t="shared" si="182"/>
        <v>0</v>
      </c>
      <c r="I601" s="15">
        <f t="shared" si="182"/>
        <v>0</v>
      </c>
      <c r="J601" s="15">
        <f t="shared" si="182"/>
        <v>16065856.800000001</v>
      </c>
      <c r="K601" s="15">
        <f t="shared" si="182"/>
        <v>0</v>
      </c>
    </row>
    <row r="602" spans="1:11" ht="38.25" x14ac:dyDescent="0.25">
      <c r="A602" s="17" t="s">
        <v>51</v>
      </c>
      <c r="B602" s="8" t="s">
        <v>439</v>
      </c>
      <c r="C602" s="8" t="s">
        <v>65</v>
      </c>
      <c r="D602" s="14"/>
      <c r="E602" s="14"/>
      <c r="F602" s="15">
        <f>F603</f>
        <v>16065856.800000001</v>
      </c>
      <c r="G602" s="15">
        <f t="shared" si="182"/>
        <v>0</v>
      </c>
      <c r="H602" s="15">
        <f t="shared" si="182"/>
        <v>0</v>
      </c>
      <c r="I602" s="15">
        <f t="shared" si="182"/>
        <v>0</v>
      </c>
      <c r="J602" s="15">
        <f t="shared" si="182"/>
        <v>16065856.800000001</v>
      </c>
      <c r="K602" s="15">
        <f t="shared" si="182"/>
        <v>0</v>
      </c>
    </row>
    <row r="603" spans="1:11" x14ac:dyDescent="0.25">
      <c r="A603" s="17" t="s">
        <v>22</v>
      </c>
      <c r="B603" s="8" t="s">
        <v>439</v>
      </c>
      <c r="C603" s="8" t="s">
        <v>65</v>
      </c>
      <c r="D603" s="8" t="s">
        <v>23</v>
      </c>
      <c r="E603" s="8"/>
      <c r="F603" s="15">
        <f>F604</f>
        <v>16065856.800000001</v>
      </c>
      <c r="G603" s="15">
        <f t="shared" si="182"/>
        <v>0</v>
      </c>
      <c r="H603" s="15">
        <f t="shared" si="182"/>
        <v>0</v>
      </c>
      <c r="I603" s="15">
        <f t="shared" si="182"/>
        <v>0</v>
      </c>
      <c r="J603" s="15">
        <f t="shared" si="182"/>
        <v>16065856.800000001</v>
      </c>
      <c r="K603" s="15">
        <f t="shared" si="182"/>
        <v>0</v>
      </c>
    </row>
    <row r="604" spans="1:11" x14ac:dyDescent="0.25">
      <c r="A604" s="17" t="s">
        <v>409</v>
      </c>
      <c r="B604" s="8" t="s">
        <v>439</v>
      </c>
      <c r="C604" s="8" t="s">
        <v>65</v>
      </c>
      <c r="D604" s="8" t="s">
        <v>23</v>
      </c>
      <c r="E604" s="8" t="s">
        <v>233</v>
      </c>
      <c r="F604" s="15">
        <f>'[1]8. разд '!F804</f>
        <v>16065856.800000001</v>
      </c>
      <c r="G604" s="15">
        <f>'[1]8. разд '!G804</f>
        <v>0</v>
      </c>
      <c r="H604" s="15">
        <f>'[1]8. разд '!H804</f>
        <v>0</v>
      </c>
      <c r="I604" s="15">
        <f>'[1]8. разд '!I804</f>
        <v>0</v>
      </c>
      <c r="J604" s="15">
        <f>'[1]8. разд '!J804</f>
        <v>16065856.800000001</v>
      </c>
      <c r="K604" s="15">
        <f>'[1]8. разд '!K804</f>
        <v>0</v>
      </c>
    </row>
    <row r="605" spans="1:11" ht="25.5" x14ac:dyDescent="0.25">
      <c r="A605" s="29" t="s">
        <v>343</v>
      </c>
      <c r="B605" s="8" t="s">
        <v>440</v>
      </c>
      <c r="C605" s="8"/>
      <c r="D605" s="14"/>
      <c r="E605" s="14"/>
      <c r="F605" s="15">
        <f>F606</f>
        <v>255800</v>
      </c>
      <c r="G605" s="15">
        <f t="shared" ref="G605:K607" si="183">G606</f>
        <v>0</v>
      </c>
      <c r="H605" s="15">
        <f t="shared" si="183"/>
        <v>0</v>
      </c>
      <c r="I605" s="15">
        <f t="shared" si="183"/>
        <v>0</v>
      </c>
      <c r="J605" s="15">
        <f t="shared" si="183"/>
        <v>255800</v>
      </c>
      <c r="K605" s="15">
        <f t="shared" si="183"/>
        <v>0</v>
      </c>
    </row>
    <row r="606" spans="1:11" ht="38.25" x14ac:dyDescent="0.25">
      <c r="A606" s="17" t="s">
        <v>51</v>
      </c>
      <c r="B606" s="8" t="s">
        <v>440</v>
      </c>
      <c r="C606" s="8" t="s">
        <v>65</v>
      </c>
      <c r="D606" s="14"/>
      <c r="E606" s="14"/>
      <c r="F606" s="15">
        <f>F607</f>
        <v>255800</v>
      </c>
      <c r="G606" s="15">
        <f t="shared" si="183"/>
        <v>0</v>
      </c>
      <c r="H606" s="15">
        <f t="shared" si="183"/>
        <v>0</v>
      </c>
      <c r="I606" s="15">
        <f t="shared" si="183"/>
        <v>0</v>
      </c>
      <c r="J606" s="15">
        <f t="shared" si="183"/>
        <v>255800</v>
      </c>
      <c r="K606" s="15">
        <f t="shared" si="183"/>
        <v>0</v>
      </c>
    </row>
    <row r="607" spans="1:11" x14ac:dyDescent="0.25">
      <c r="A607" s="17" t="s">
        <v>22</v>
      </c>
      <c r="B607" s="8" t="s">
        <v>440</v>
      </c>
      <c r="C607" s="8" t="s">
        <v>65</v>
      </c>
      <c r="D607" s="8" t="s">
        <v>23</v>
      </c>
      <c r="E607" s="8"/>
      <c r="F607" s="15">
        <f>F608</f>
        <v>255800</v>
      </c>
      <c r="G607" s="15">
        <f t="shared" si="183"/>
        <v>0</v>
      </c>
      <c r="H607" s="15">
        <f t="shared" si="183"/>
        <v>0</v>
      </c>
      <c r="I607" s="15">
        <f t="shared" si="183"/>
        <v>0</v>
      </c>
      <c r="J607" s="15">
        <f t="shared" si="183"/>
        <v>255800</v>
      </c>
      <c r="K607" s="15">
        <f t="shared" si="183"/>
        <v>0</v>
      </c>
    </row>
    <row r="608" spans="1:11" x14ac:dyDescent="0.25">
      <c r="A608" s="17" t="s">
        <v>409</v>
      </c>
      <c r="B608" s="8" t="s">
        <v>440</v>
      </c>
      <c r="C608" s="8" t="s">
        <v>65</v>
      </c>
      <c r="D608" s="8" t="s">
        <v>23</v>
      </c>
      <c r="E608" s="8" t="s">
        <v>233</v>
      </c>
      <c r="F608" s="15">
        <f>'[1]8. разд '!F806</f>
        <v>255800</v>
      </c>
      <c r="G608" s="15">
        <f>'[1]8. разд '!G806</f>
        <v>0</v>
      </c>
      <c r="H608" s="15">
        <f>'[1]8. разд '!H806</f>
        <v>0</v>
      </c>
      <c r="I608" s="15">
        <f>'[1]8. разд '!I806</f>
        <v>0</v>
      </c>
      <c r="J608" s="15">
        <f>'[1]8. разд '!J806</f>
        <v>255800</v>
      </c>
      <c r="K608" s="15">
        <f>'[1]8. разд '!K806</f>
        <v>0</v>
      </c>
    </row>
    <row r="609" spans="1:11" ht="25.5" x14ac:dyDescent="0.25">
      <c r="A609" s="29" t="s">
        <v>345</v>
      </c>
      <c r="B609" s="8" t="s">
        <v>441</v>
      </c>
      <c r="C609" s="8"/>
      <c r="D609" s="14"/>
      <c r="E609" s="14"/>
      <c r="F609" s="15">
        <f>F610</f>
        <v>431761.82</v>
      </c>
      <c r="G609" s="15">
        <f t="shared" ref="G609:K611" si="184">G610</f>
        <v>0</v>
      </c>
      <c r="H609" s="15">
        <f t="shared" si="184"/>
        <v>0</v>
      </c>
      <c r="I609" s="15">
        <f t="shared" si="184"/>
        <v>0</v>
      </c>
      <c r="J609" s="15">
        <f t="shared" si="184"/>
        <v>431761.82</v>
      </c>
      <c r="K609" s="15">
        <f t="shared" si="184"/>
        <v>0</v>
      </c>
    </row>
    <row r="610" spans="1:11" ht="38.25" x14ac:dyDescent="0.25">
      <c r="A610" s="17" t="s">
        <v>51</v>
      </c>
      <c r="B610" s="8" t="s">
        <v>441</v>
      </c>
      <c r="C610" s="8" t="s">
        <v>65</v>
      </c>
      <c r="D610" s="14"/>
      <c r="E610" s="14"/>
      <c r="F610" s="15">
        <f>F611</f>
        <v>431761.82</v>
      </c>
      <c r="G610" s="15">
        <f t="shared" si="184"/>
        <v>0</v>
      </c>
      <c r="H610" s="15">
        <f t="shared" si="184"/>
        <v>0</v>
      </c>
      <c r="I610" s="15">
        <f t="shared" si="184"/>
        <v>0</v>
      </c>
      <c r="J610" s="15">
        <f t="shared" si="184"/>
        <v>431761.82</v>
      </c>
      <c r="K610" s="15">
        <f t="shared" si="184"/>
        <v>0</v>
      </c>
    </row>
    <row r="611" spans="1:11" x14ac:dyDescent="0.25">
      <c r="A611" s="17" t="s">
        <v>22</v>
      </c>
      <c r="B611" s="8" t="s">
        <v>441</v>
      </c>
      <c r="C611" s="8" t="s">
        <v>65</v>
      </c>
      <c r="D611" s="8" t="s">
        <v>23</v>
      </c>
      <c r="E611" s="8"/>
      <c r="F611" s="15">
        <f>F612</f>
        <v>431761.82</v>
      </c>
      <c r="G611" s="15">
        <f t="shared" si="184"/>
        <v>0</v>
      </c>
      <c r="H611" s="15">
        <f t="shared" si="184"/>
        <v>0</v>
      </c>
      <c r="I611" s="15">
        <f t="shared" si="184"/>
        <v>0</v>
      </c>
      <c r="J611" s="15">
        <f t="shared" si="184"/>
        <v>431761.82</v>
      </c>
      <c r="K611" s="15">
        <f t="shared" si="184"/>
        <v>0</v>
      </c>
    </row>
    <row r="612" spans="1:11" x14ac:dyDescent="0.25">
      <c r="A612" s="17" t="s">
        <v>409</v>
      </c>
      <c r="B612" s="8" t="s">
        <v>441</v>
      </c>
      <c r="C612" s="8" t="s">
        <v>65</v>
      </c>
      <c r="D612" s="8" t="s">
        <v>23</v>
      </c>
      <c r="E612" s="8" t="s">
        <v>233</v>
      </c>
      <c r="F612" s="15">
        <f>'[1]8. разд '!F808</f>
        <v>431761.82</v>
      </c>
      <c r="G612" s="15">
        <f>'[1]8. разд '!G808</f>
        <v>0</v>
      </c>
      <c r="H612" s="15">
        <f>'[1]8. разд '!H808</f>
        <v>0</v>
      </c>
      <c r="I612" s="15">
        <f>'[1]8. разд '!I808</f>
        <v>0</v>
      </c>
      <c r="J612" s="15">
        <f>'[1]8. разд '!J808</f>
        <v>431761.82</v>
      </c>
      <c r="K612" s="15">
        <f>'[1]8. разд '!K808</f>
        <v>0</v>
      </c>
    </row>
    <row r="613" spans="1:11" ht="38.25" x14ac:dyDescent="0.25">
      <c r="A613" s="29" t="s">
        <v>347</v>
      </c>
      <c r="B613" s="8" t="s">
        <v>442</v>
      </c>
      <c r="C613" s="8"/>
      <c r="D613" s="14"/>
      <c r="E613" s="14"/>
      <c r="F613" s="15">
        <f>F614</f>
        <v>2334185.38</v>
      </c>
      <c r="G613" s="15">
        <f t="shared" ref="G613:K615" si="185">G614</f>
        <v>0</v>
      </c>
      <c r="H613" s="15">
        <f t="shared" si="185"/>
        <v>0</v>
      </c>
      <c r="I613" s="15">
        <f t="shared" si="185"/>
        <v>0</v>
      </c>
      <c r="J613" s="15">
        <f t="shared" si="185"/>
        <v>2334185.38</v>
      </c>
      <c r="K613" s="15">
        <f t="shared" si="185"/>
        <v>0</v>
      </c>
    </row>
    <row r="614" spans="1:11" ht="38.25" x14ac:dyDescent="0.25">
      <c r="A614" s="17" t="s">
        <v>51</v>
      </c>
      <c r="B614" s="8" t="s">
        <v>442</v>
      </c>
      <c r="C614" s="8" t="s">
        <v>65</v>
      </c>
      <c r="D614" s="14"/>
      <c r="E614" s="14"/>
      <c r="F614" s="15">
        <f>F615</f>
        <v>2334185.38</v>
      </c>
      <c r="G614" s="15">
        <f t="shared" si="185"/>
        <v>0</v>
      </c>
      <c r="H614" s="15">
        <f t="shared" si="185"/>
        <v>0</v>
      </c>
      <c r="I614" s="15">
        <f t="shared" si="185"/>
        <v>0</v>
      </c>
      <c r="J614" s="15">
        <f t="shared" si="185"/>
        <v>2334185.38</v>
      </c>
      <c r="K614" s="15">
        <f t="shared" si="185"/>
        <v>0</v>
      </c>
    </row>
    <row r="615" spans="1:11" x14ac:dyDescent="0.25">
      <c r="A615" s="17" t="s">
        <v>22</v>
      </c>
      <c r="B615" s="8" t="s">
        <v>442</v>
      </c>
      <c r="C615" s="8" t="s">
        <v>65</v>
      </c>
      <c r="D615" s="8" t="s">
        <v>23</v>
      </c>
      <c r="E615" s="8"/>
      <c r="F615" s="15">
        <f>F616</f>
        <v>2334185.38</v>
      </c>
      <c r="G615" s="15">
        <f t="shared" si="185"/>
        <v>0</v>
      </c>
      <c r="H615" s="15">
        <f t="shared" si="185"/>
        <v>0</v>
      </c>
      <c r="I615" s="15">
        <f t="shared" si="185"/>
        <v>0</v>
      </c>
      <c r="J615" s="15">
        <f t="shared" si="185"/>
        <v>2334185.38</v>
      </c>
      <c r="K615" s="15">
        <f t="shared" si="185"/>
        <v>0</v>
      </c>
    </row>
    <row r="616" spans="1:11" x14ac:dyDescent="0.25">
      <c r="A616" s="17" t="s">
        <v>409</v>
      </c>
      <c r="B616" s="8" t="s">
        <v>442</v>
      </c>
      <c r="C616" s="8" t="s">
        <v>65</v>
      </c>
      <c r="D616" s="8" t="s">
        <v>23</v>
      </c>
      <c r="E616" s="8" t="s">
        <v>233</v>
      </c>
      <c r="F616" s="15">
        <f>'[1]8. разд '!F810</f>
        <v>2334185.38</v>
      </c>
      <c r="G616" s="15">
        <f>'[1]8. разд '!G810</f>
        <v>0</v>
      </c>
      <c r="H616" s="15">
        <f>'[1]8. разд '!H810</f>
        <v>0</v>
      </c>
      <c r="I616" s="15">
        <f>'[1]8. разд '!I810</f>
        <v>0</v>
      </c>
      <c r="J616" s="15">
        <f>'[1]8. разд '!J810</f>
        <v>2334185.38</v>
      </c>
      <c r="K616" s="15">
        <f>'[1]8. разд '!K810</f>
        <v>0</v>
      </c>
    </row>
    <row r="617" spans="1:11" ht="38.25" x14ac:dyDescent="0.25">
      <c r="A617" s="20" t="s">
        <v>443</v>
      </c>
      <c r="B617" s="8" t="s">
        <v>444</v>
      </c>
      <c r="C617" s="8"/>
      <c r="D617" s="14"/>
      <c r="E617" s="14"/>
      <c r="F617" s="15" t="e">
        <f>F618+F622+#REF!+F626+F630</f>
        <v>#REF!</v>
      </c>
      <c r="G617" s="15" t="e">
        <f>G618+G622+#REF!+G626+G630</f>
        <v>#REF!</v>
      </c>
      <c r="H617" s="15" t="e">
        <f>H618+H622+#REF!+H626+H630</f>
        <v>#REF!</v>
      </c>
      <c r="I617" s="15" t="e">
        <f>I618+I622+#REF!+I626+I630</f>
        <v>#REF!</v>
      </c>
      <c r="J617" s="15">
        <f>J618+J622+J626+J630</f>
        <v>16849290.18</v>
      </c>
      <c r="K617" s="15">
        <f>K618+K622+K626+K630</f>
        <v>0</v>
      </c>
    </row>
    <row r="618" spans="1:11" ht="51" x14ac:dyDescent="0.25">
      <c r="A618" s="17" t="s">
        <v>158</v>
      </c>
      <c r="B618" s="8" t="s">
        <v>445</v>
      </c>
      <c r="C618" s="7"/>
      <c r="D618" s="14"/>
      <c r="E618" s="14"/>
      <c r="F618" s="15">
        <f>F619</f>
        <v>122000</v>
      </c>
      <c r="G618" s="15">
        <f t="shared" ref="G618:K620" si="186">G619</f>
        <v>0</v>
      </c>
      <c r="H618" s="15">
        <f t="shared" si="186"/>
        <v>0</v>
      </c>
      <c r="I618" s="15">
        <f t="shared" si="186"/>
        <v>0</v>
      </c>
      <c r="J618" s="15">
        <f t="shared" si="186"/>
        <v>122000</v>
      </c>
      <c r="K618" s="15">
        <f t="shared" si="186"/>
        <v>0</v>
      </c>
    </row>
    <row r="619" spans="1:11" ht="38.25" x14ac:dyDescent="0.25">
      <c r="A619" s="17" t="s">
        <v>51</v>
      </c>
      <c r="B619" s="8" t="s">
        <v>445</v>
      </c>
      <c r="C619" s="7">
        <v>600</v>
      </c>
      <c r="D619" s="14"/>
      <c r="E619" s="14"/>
      <c r="F619" s="15">
        <f>F620</f>
        <v>122000</v>
      </c>
      <c r="G619" s="15">
        <f t="shared" si="186"/>
        <v>0</v>
      </c>
      <c r="H619" s="15">
        <f t="shared" si="186"/>
        <v>0</v>
      </c>
      <c r="I619" s="15">
        <f t="shared" si="186"/>
        <v>0</v>
      </c>
      <c r="J619" s="15">
        <f t="shared" si="186"/>
        <v>122000</v>
      </c>
      <c r="K619" s="15">
        <f t="shared" si="186"/>
        <v>0</v>
      </c>
    </row>
    <row r="620" spans="1:11" x14ac:dyDescent="0.25">
      <c r="A620" s="17" t="s">
        <v>22</v>
      </c>
      <c r="B620" s="8" t="s">
        <v>445</v>
      </c>
      <c r="C620" s="7">
        <v>600</v>
      </c>
      <c r="D620" s="8" t="s">
        <v>23</v>
      </c>
      <c r="E620" s="8"/>
      <c r="F620" s="15">
        <f>F621</f>
        <v>122000</v>
      </c>
      <c r="G620" s="15">
        <f t="shared" si="186"/>
        <v>0</v>
      </c>
      <c r="H620" s="15">
        <f t="shared" si="186"/>
        <v>0</v>
      </c>
      <c r="I620" s="15">
        <f t="shared" si="186"/>
        <v>0</v>
      </c>
      <c r="J620" s="15">
        <f t="shared" si="186"/>
        <v>122000</v>
      </c>
      <c r="K620" s="15">
        <f t="shared" si="186"/>
        <v>0</v>
      </c>
    </row>
    <row r="621" spans="1:11" x14ac:dyDescent="0.25">
      <c r="A621" s="17" t="s">
        <v>409</v>
      </c>
      <c r="B621" s="8" t="s">
        <v>445</v>
      </c>
      <c r="C621" s="7">
        <v>600</v>
      </c>
      <c r="D621" s="8" t="s">
        <v>23</v>
      </c>
      <c r="E621" s="8" t="s">
        <v>233</v>
      </c>
      <c r="F621" s="15">
        <f>'[1]8. разд '!F813</f>
        <v>122000</v>
      </c>
      <c r="G621" s="15">
        <f>'[1]8. разд '!G813</f>
        <v>0</v>
      </c>
      <c r="H621" s="15">
        <f>'[1]8. разд '!H813</f>
        <v>0</v>
      </c>
      <c r="I621" s="15">
        <f>'[1]8. разд '!I813</f>
        <v>0</v>
      </c>
      <c r="J621" s="15">
        <f>'[1]8. разд '!J813</f>
        <v>122000</v>
      </c>
      <c r="K621" s="15">
        <f>'[1]8. разд '!K813</f>
        <v>0</v>
      </c>
    </row>
    <row r="622" spans="1:11" ht="38.25" x14ac:dyDescent="0.25">
      <c r="A622" s="29" t="s">
        <v>341</v>
      </c>
      <c r="B622" s="8" t="s">
        <v>446</v>
      </c>
      <c r="C622" s="8"/>
      <c r="D622" s="14"/>
      <c r="E622" s="14"/>
      <c r="F622" s="15">
        <f>F623</f>
        <v>13357139</v>
      </c>
      <c r="G622" s="15">
        <f t="shared" ref="G622:K624" si="187">G623</f>
        <v>0</v>
      </c>
      <c r="H622" s="15">
        <f t="shared" si="187"/>
        <v>0</v>
      </c>
      <c r="I622" s="15">
        <f t="shared" si="187"/>
        <v>0</v>
      </c>
      <c r="J622" s="15">
        <f t="shared" si="187"/>
        <v>13357139</v>
      </c>
      <c r="K622" s="15">
        <f t="shared" si="187"/>
        <v>0</v>
      </c>
    </row>
    <row r="623" spans="1:11" ht="38.25" x14ac:dyDescent="0.25">
      <c r="A623" s="17" t="s">
        <v>51</v>
      </c>
      <c r="B623" s="8" t="s">
        <v>446</v>
      </c>
      <c r="C623" s="8" t="s">
        <v>65</v>
      </c>
      <c r="D623" s="14"/>
      <c r="E623" s="14"/>
      <c r="F623" s="15">
        <f>F624</f>
        <v>13357139</v>
      </c>
      <c r="G623" s="15">
        <f t="shared" si="187"/>
        <v>0</v>
      </c>
      <c r="H623" s="15">
        <f t="shared" si="187"/>
        <v>0</v>
      </c>
      <c r="I623" s="15">
        <f t="shared" si="187"/>
        <v>0</v>
      </c>
      <c r="J623" s="15">
        <f t="shared" si="187"/>
        <v>13357139</v>
      </c>
      <c r="K623" s="15">
        <f t="shared" si="187"/>
        <v>0</v>
      </c>
    </row>
    <row r="624" spans="1:11" x14ac:dyDescent="0.25">
      <c r="A624" s="17" t="s">
        <v>22</v>
      </c>
      <c r="B624" s="8" t="s">
        <v>446</v>
      </c>
      <c r="C624" s="8" t="s">
        <v>65</v>
      </c>
      <c r="D624" s="8" t="s">
        <v>23</v>
      </c>
      <c r="E624" s="8"/>
      <c r="F624" s="15">
        <f>F625</f>
        <v>13357139</v>
      </c>
      <c r="G624" s="15">
        <f t="shared" si="187"/>
        <v>0</v>
      </c>
      <c r="H624" s="15">
        <f t="shared" si="187"/>
        <v>0</v>
      </c>
      <c r="I624" s="15">
        <f t="shared" si="187"/>
        <v>0</v>
      </c>
      <c r="J624" s="15">
        <f t="shared" si="187"/>
        <v>13357139</v>
      </c>
      <c r="K624" s="15">
        <f t="shared" si="187"/>
        <v>0</v>
      </c>
    </row>
    <row r="625" spans="1:11" x14ac:dyDescent="0.25">
      <c r="A625" s="17" t="s">
        <v>409</v>
      </c>
      <c r="B625" s="8" t="s">
        <v>446</v>
      </c>
      <c r="C625" s="8" t="s">
        <v>65</v>
      </c>
      <c r="D625" s="8" t="s">
        <v>23</v>
      </c>
      <c r="E625" s="8" t="s">
        <v>233</v>
      </c>
      <c r="F625" s="15">
        <f>'[1]8. разд '!F815</f>
        <v>13357139</v>
      </c>
      <c r="G625" s="15">
        <f>'[1]8. разд '!G815</f>
        <v>0</v>
      </c>
      <c r="H625" s="15">
        <f>'[1]8. разд '!H815</f>
        <v>0</v>
      </c>
      <c r="I625" s="15">
        <f>'[1]8. разд '!I815</f>
        <v>0</v>
      </c>
      <c r="J625" s="15">
        <f>'[1]8. разд '!J815</f>
        <v>13357139</v>
      </c>
      <c r="K625" s="15">
        <f>'[1]8. разд '!K815</f>
        <v>0</v>
      </c>
    </row>
    <row r="626" spans="1:11" ht="25.5" x14ac:dyDescent="0.25">
      <c r="A626" s="29" t="s">
        <v>345</v>
      </c>
      <c r="B626" s="8" t="s">
        <v>447</v>
      </c>
      <c r="C626" s="8"/>
      <c r="D626" s="14"/>
      <c r="E626" s="14"/>
      <c r="F626" s="15">
        <f>F627</f>
        <v>1570125.33</v>
      </c>
      <c r="G626" s="15">
        <f t="shared" ref="G626:K628" si="188">G627</f>
        <v>0</v>
      </c>
      <c r="H626" s="15">
        <f t="shared" si="188"/>
        <v>0</v>
      </c>
      <c r="I626" s="15">
        <f t="shared" si="188"/>
        <v>0</v>
      </c>
      <c r="J626" s="15">
        <f t="shared" si="188"/>
        <v>1570125.33</v>
      </c>
      <c r="K626" s="15">
        <f t="shared" si="188"/>
        <v>0</v>
      </c>
    </row>
    <row r="627" spans="1:11" ht="38.25" x14ac:dyDescent="0.25">
      <c r="A627" s="17" t="s">
        <v>51</v>
      </c>
      <c r="B627" s="8" t="s">
        <v>447</v>
      </c>
      <c r="C627" s="8" t="s">
        <v>65</v>
      </c>
      <c r="D627" s="14"/>
      <c r="E627" s="14"/>
      <c r="F627" s="15">
        <f>F628</f>
        <v>1570125.33</v>
      </c>
      <c r="G627" s="15">
        <f t="shared" si="188"/>
        <v>0</v>
      </c>
      <c r="H627" s="15">
        <f t="shared" si="188"/>
        <v>0</v>
      </c>
      <c r="I627" s="15">
        <f t="shared" si="188"/>
        <v>0</v>
      </c>
      <c r="J627" s="15">
        <f t="shared" si="188"/>
        <v>1570125.33</v>
      </c>
      <c r="K627" s="15">
        <f t="shared" si="188"/>
        <v>0</v>
      </c>
    </row>
    <row r="628" spans="1:11" x14ac:dyDescent="0.25">
      <c r="A628" s="17" t="s">
        <v>22</v>
      </c>
      <c r="B628" s="8" t="s">
        <v>447</v>
      </c>
      <c r="C628" s="8" t="s">
        <v>65</v>
      </c>
      <c r="D628" s="8" t="s">
        <v>23</v>
      </c>
      <c r="E628" s="8"/>
      <c r="F628" s="15">
        <f>F629</f>
        <v>1570125.33</v>
      </c>
      <c r="G628" s="15">
        <f t="shared" si="188"/>
        <v>0</v>
      </c>
      <c r="H628" s="15">
        <f t="shared" si="188"/>
        <v>0</v>
      </c>
      <c r="I628" s="15">
        <f t="shared" si="188"/>
        <v>0</v>
      </c>
      <c r="J628" s="15">
        <f t="shared" si="188"/>
        <v>1570125.33</v>
      </c>
      <c r="K628" s="15">
        <f t="shared" si="188"/>
        <v>0</v>
      </c>
    </row>
    <row r="629" spans="1:11" x14ac:dyDescent="0.25">
      <c r="A629" s="17" t="s">
        <v>409</v>
      </c>
      <c r="B629" s="8" t="s">
        <v>447</v>
      </c>
      <c r="C629" s="8" t="s">
        <v>65</v>
      </c>
      <c r="D629" s="8" t="s">
        <v>23</v>
      </c>
      <c r="E629" s="8" t="s">
        <v>233</v>
      </c>
      <c r="F629" s="15">
        <f>'[1]8. разд '!F819</f>
        <v>1570125.33</v>
      </c>
      <c r="G629" s="15">
        <f>'[1]8. разд '!G819</f>
        <v>0</v>
      </c>
      <c r="H629" s="15">
        <f>'[1]8. разд '!H819</f>
        <v>0</v>
      </c>
      <c r="I629" s="15">
        <f>'[1]8. разд '!I819</f>
        <v>0</v>
      </c>
      <c r="J629" s="15">
        <f>'[1]8. разд '!J819</f>
        <v>1570125.33</v>
      </c>
      <c r="K629" s="15">
        <f>'[1]8. разд '!K819</f>
        <v>0</v>
      </c>
    </row>
    <row r="630" spans="1:11" ht="38.25" x14ac:dyDescent="0.25">
      <c r="A630" s="29" t="s">
        <v>347</v>
      </c>
      <c r="B630" s="8" t="s">
        <v>448</v>
      </c>
      <c r="C630" s="8"/>
      <c r="D630" s="14"/>
      <c r="E630" s="14"/>
      <c r="F630" s="15">
        <f>F631</f>
        <v>1800025.85</v>
      </c>
      <c r="G630" s="15">
        <f t="shared" ref="G630:K632" si="189">G631</f>
        <v>0</v>
      </c>
      <c r="H630" s="15">
        <f t="shared" si="189"/>
        <v>0</v>
      </c>
      <c r="I630" s="15">
        <f t="shared" si="189"/>
        <v>0</v>
      </c>
      <c r="J630" s="15">
        <f t="shared" si="189"/>
        <v>1800025.85</v>
      </c>
      <c r="K630" s="15">
        <f t="shared" si="189"/>
        <v>0</v>
      </c>
    </row>
    <row r="631" spans="1:11" ht="38.25" x14ac:dyDescent="0.25">
      <c r="A631" s="17" t="s">
        <v>51</v>
      </c>
      <c r="B631" s="8" t="s">
        <v>448</v>
      </c>
      <c r="C631" s="8" t="s">
        <v>65</v>
      </c>
      <c r="D631" s="14"/>
      <c r="E631" s="14"/>
      <c r="F631" s="15">
        <f>F632</f>
        <v>1800025.85</v>
      </c>
      <c r="G631" s="15">
        <f t="shared" si="189"/>
        <v>0</v>
      </c>
      <c r="H631" s="15">
        <f t="shared" si="189"/>
        <v>0</v>
      </c>
      <c r="I631" s="15">
        <f t="shared" si="189"/>
        <v>0</v>
      </c>
      <c r="J631" s="15">
        <f t="shared" si="189"/>
        <v>1800025.85</v>
      </c>
      <c r="K631" s="15">
        <f t="shared" si="189"/>
        <v>0</v>
      </c>
    </row>
    <row r="632" spans="1:11" x14ac:dyDescent="0.25">
      <c r="A632" s="17" t="s">
        <v>22</v>
      </c>
      <c r="B632" s="8" t="s">
        <v>448</v>
      </c>
      <c r="C632" s="8" t="s">
        <v>65</v>
      </c>
      <c r="D632" s="8" t="s">
        <v>23</v>
      </c>
      <c r="E632" s="8"/>
      <c r="F632" s="15">
        <f>F633</f>
        <v>1800025.85</v>
      </c>
      <c r="G632" s="15">
        <f t="shared" si="189"/>
        <v>0</v>
      </c>
      <c r="H632" s="15">
        <f t="shared" si="189"/>
        <v>0</v>
      </c>
      <c r="I632" s="15">
        <f t="shared" si="189"/>
        <v>0</v>
      </c>
      <c r="J632" s="15">
        <f t="shared" si="189"/>
        <v>1800025.85</v>
      </c>
      <c r="K632" s="15">
        <f t="shared" si="189"/>
        <v>0</v>
      </c>
    </row>
    <row r="633" spans="1:11" x14ac:dyDescent="0.25">
      <c r="A633" s="17" t="s">
        <v>409</v>
      </c>
      <c r="B633" s="8" t="s">
        <v>448</v>
      </c>
      <c r="C633" s="8" t="s">
        <v>65</v>
      </c>
      <c r="D633" s="8" t="s">
        <v>23</v>
      </c>
      <c r="E633" s="8" t="s">
        <v>233</v>
      </c>
      <c r="F633" s="15">
        <f>'[1]8. разд '!F821</f>
        <v>1800025.85</v>
      </c>
      <c r="G633" s="15">
        <f>'[1]8. разд '!G821</f>
        <v>0</v>
      </c>
      <c r="H633" s="15">
        <f>'[1]8. разд '!H821</f>
        <v>0</v>
      </c>
      <c r="I633" s="15">
        <f>'[1]8. разд '!I821</f>
        <v>0</v>
      </c>
      <c r="J633" s="15">
        <f>'[1]8. разд '!J821</f>
        <v>1800025.85</v>
      </c>
      <c r="K633" s="15">
        <f>'[1]8. разд '!K821</f>
        <v>0</v>
      </c>
    </row>
    <row r="634" spans="1:11" x14ac:dyDescent="0.25">
      <c r="A634" s="17" t="s">
        <v>449</v>
      </c>
      <c r="B634" s="8" t="s">
        <v>450</v>
      </c>
      <c r="C634" s="8"/>
      <c r="D634" s="8"/>
      <c r="E634" s="8"/>
      <c r="F634" s="15">
        <f>F635</f>
        <v>385905869.23000002</v>
      </c>
      <c r="G634" s="15">
        <f t="shared" ref="G634:K637" si="190">G635</f>
        <v>340682375</v>
      </c>
      <c r="H634" s="15">
        <f t="shared" si="190"/>
        <v>0</v>
      </c>
      <c r="I634" s="15">
        <f t="shared" si="190"/>
        <v>0</v>
      </c>
      <c r="J634" s="15">
        <f t="shared" si="190"/>
        <v>385905869.23000002</v>
      </c>
      <c r="K634" s="15">
        <f t="shared" si="190"/>
        <v>340682375</v>
      </c>
    </row>
    <row r="635" spans="1:11" ht="38.25" x14ac:dyDescent="0.25">
      <c r="A635" s="32" t="s">
        <v>451</v>
      </c>
      <c r="B635" s="8" t="s">
        <v>452</v>
      </c>
      <c r="C635" s="8"/>
      <c r="D635" s="14"/>
      <c r="E635" s="14"/>
      <c r="F635" s="15">
        <f>F636</f>
        <v>385905869.23000002</v>
      </c>
      <c r="G635" s="15">
        <f t="shared" si="190"/>
        <v>340682375</v>
      </c>
      <c r="H635" s="15">
        <f t="shared" si="190"/>
        <v>0</v>
      </c>
      <c r="I635" s="15">
        <f t="shared" si="190"/>
        <v>0</v>
      </c>
      <c r="J635" s="15">
        <f t="shared" si="190"/>
        <v>385905869.23000002</v>
      </c>
      <c r="K635" s="15">
        <f t="shared" si="190"/>
        <v>340682375</v>
      </c>
    </row>
    <row r="636" spans="1:11" ht="38.25" x14ac:dyDescent="0.25">
      <c r="A636" s="17" t="s">
        <v>234</v>
      </c>
      <c r="B636" s="8" t="s">
        <v>452</v>
      </c>
      <c r="C636" s="8" t="s">
        <v>235</v>
      </c>
      <c r="D636" s="14"/>
      <c r="E636" s="14"/>
      <c r="F636" s="15">
        <f>F637</f>
        <v>385905869.23000002</v>
      </c>
      <c r="G636" s="15">
        <f t="shared" si="190"/>
        <v>340682375</v>
      </c>
      <c r="H636" s="15">
        <f t="shared" si="190"/>
        <v>0</v>
      </c>
      <c r="I636" s="15">
        <f t="shared" si="190"/>
        <v>0</v>
      </c>
      <c r="J636" s="15">
        <f t="shared" si="190"/>
        <v>385905869.23000002</v>
      </c>
      <c r="K636" s="15">
        <f t="shared" si="190"/>
        <v>340682375</v>
      </c>
    </row>
    <row r="637" spans="1:11" x14ac:dyDescent="0.25">
      <c r="A637" s="17" t="s">
        <v>22</v>
      </c>
      <c r="B637" s="8" t="s">
        <v>452</v>
      </c>
      <c r="C637" s="8" t="s">
        <v>235</v>
      </c>
      <c r="D637" s="14" t="s">
        <v>23</v>
      </c>
      <c r="E637" s="14"/>
      <c r="F637" s="15">
        <f>F638</f>
        <v>385905869.23000002</v>
      </c>
      <c r="G637" s="15">
        <f t="shared" si="190"/>
        <v>340682375</v>
      </c>
      <c r="H637" s="15">
        <f t="shared" si="190"/>
        <v>0</v>
      </c>
      <c r="I637" s="15">
        <f t="shared" si="190"/>
        <v>0</v>
      </c>
      <c r="J637" s="15">
        <f t="shared" si="190"/>
        <v>385905869.23000002</v>
      </c>
      <c r="K637" s="15">
        <f t="shared" si="190"/>
        <v>340682375</v>
      </c>
    </row>
    <row r="638" spans="1:11" x14ac:dyDescent="0.25">
      <c r="A638" s="17" t="s">
        <v>389</v>
      </c>
      <c r="B638" s="8" t="s">
        <v>452</v>
      </c>
      <c r="C638" s="8" t="s">
        <v>235</v>
      </c>
      <c r="D638" s="14" t="s">
        <v>23</v>
      </c>
      <c r="E638" s="14" t="s">
        <v>276</v>
      </c>
      <c r="F638" s="15">
        <f>'[1]8. разд '!F674</f>
        <v>385905869.23000002</v>
      </c>
      <c r="G638" s="15">
        <f>'[1]8. разд '!G674</f>
        <v>340682375</v>
      </c>
      <c r="H638" s="15">
        <f>'[1]8. разд '!H674</f>
        <v>0</v>
      </c>
      <c r="I638" s="15">
        <f>'[1]8. разд '!I674</f>
        <v>0</v>
      </c>
      <c r="J638" s="15">
        <f>'[1]8. разд '!J674</f>
        <v>385905869.23000002</v>
      </c>
      <c r="K638" s="15">
        <f>'[1]8. разд '!K674</f>
        <v>340682375</v>
      </c>
    </row>
    <row r="639" spans="1:11" ht="38.25" x14ac:dyDescent="0.25">
      <c r="A639" s="26" t="s">
        <v>453</v>
      </c>
      <c r="B639" s="8" t="s">
        <v>454</v>
      </c>
      <c r="C639" s="8"/>
      <c r="D639" s="8"/>
      <c r="E639" s="8"/>
      <c r="F639" s="15">
        <f>F640</f>
        <v>59126399.999999993</v>
      </c>
      <c r="G639" s="15">
        <f t="shared" ref="G639:K642" si="191">G640</f>
        <v>45335600</v>
      </c>
      <c r="H639" s="15">
        <f t="shared" si="191"/>
        <v>0</v>
      </c>
      <c r="I639" s="15">
        <f t="shared" si="191"/>
        <v>0</v>
      </c>
      <c r="J639" s="15">
        <f t="shared" si="191"/>
        <v>59126399.999999993</v>
      </c>
      <c r="K639" s="15">
        <f t="shared" si="191"/>
        <v>45335600</v>
      </c>
    </row>
    <row r="640" spans="1:11" ht="64.5" x14ac:dyDescent="0.25">
      <c r="A640" s="31" t="s">
        <v>424</v>
      </c>
      <c r="B640" s="8" t="s">
        <v>455</v>
      </c>
      <c r="C640" s="8"/>
      <c r="D640" s="14"/>
      <c r="E640" s="14"/>
      <c r="F640" s="15">
        <f>F641</f>
        <v>59126399.999999993</v>
      </c>
      <c r="G640" s="15">
        <f t="shared" si="191"/>
        <v>45335600</v>
      </c>
      <c r="H640" s="15">
        <f t="shared" si="191"/>
        <v>0</v>
      </c>
      <c r="I640" s="15">
        <f t="shared" si="191"/>
        <v>0</v>
      </c>
      <c r="J640" s="15">
        <f t="shared" si="191"/>
        <v>59126399.999999993</v>
      </c>
      <c r="K640" s="15">
        <f t="shared" si="191"/>
        <v>45335600</v>
      </c>
    </row>
    <row r="641" spans="1:11" ht="38.25" x14ac:dyDescent="0.25">
      <c r="A641" s="17" t="s">
        <v>234</v>
      </c>
      <c r="B641" s="8" t="s">
        <v>455</v>
      </c>
      <c r="C641" s="8" t="s">
        <v>235</v>
      </c>
      <c r="D641" s="14"/>
      <c r="E641" s="14"/>
      <c r="F641" s="15">
        <f>F642</f>
        <v>59126399.999999993</v>
      </c>
      <c r="G641" s="15">
        <f t="shared" si="191"/>
        <v>45335600</v>
      </c>
      <c r="H641" s="15">
        <f t="shared" si="191"/>
        <v>0</v>
      </c>
      <c r="I641" s="15">
        <f t="shared" si="191"/>
        <v>0</v>
      </c>
      <c r="J641" s="15">
        <f t="shared" si="191"/>
        <v>59126399.999999993</v>
      </c>
      <c r="K641" s="15">
        <f t="shared" si="191"/>
        <v>45335600</v>
      </c>
    </row>
    <row r="642" spans="1:11" x14ac:dyDescent="0.25">
      <c r="A642" s="17" t="s">
        <v>22</v>
      </c>
      <c r="B642" s="8" t="s">
        <v>455</v>
      </c>
      <c r="C642" s="8" t="s">
        <v>235</v>
      </c>
      <c r="D642" s="14" t="s">
        <v>23</v>
      </c>
      <c r="E642" s="14"/>
      <c r="F642" s="15">
        <f>F643</f>
        <v>59126399.999999993</v>
      </c>
      <c r="G642" s="15">
        <f t="shared" si="191"/>
        <v>45335600</v>
      </c>
      <c r="H642" s="15">
        <f t="shared" si="191"/>
        <v>0</v>
      </c>
      <c r="I642" s="15">
        <f t="shared" si="191"/>
        <v>0</v>
      </c>
      <c r="J642" s="15">
        <f t="shared" si="191"/>
        <v>59126399.999999993</v>
      </c>
      <c r="K642" s="15">
        <f t="shared" si="191"/>
        <v>45335600</v>
      </c>
    </row>
    <row r="643" spans="1:11" x14ac:dyDescent="0.25">
      <c r="A643" s="17" t="s">
        <v>73</v>
      </c>
      <c r="B643" s="8" t="s">
        <v>455</v>
      </c>
      <c r="C643" s="8" t="s">
        <v>235</v>
      </c>
      <c r="D643" s="14" t="s">
        <v>23</v>
      </c>
      <c r="E643" s="14" t="s">
        <v>48</v>
      </c>
      <c r="F643" s="15">
        <f>'[1]8. разд '!F631</f>
        <v>59126399.999999993</v>
      </c>
      <c r="G643" s="15">
        <f>'[1]8. разд '!G631</f>
        <v>45335600</v>
      </c>
      <c r="H643" s="15">
        <f>'[1]8. разд '!H631</f>
        <v>0</v>
      </c>
      <c r="I643" s="15">
        <f>'[1]8. разд '!I631</f>
        <v>0</v>
      </c>
      <c r="J643" s="15">
        <f>'[1]8. разд '!J631</f>
        <v>59126399.999999993</v>
      </c>
      <c r="K643" s="15">
        <f>'[1]8. разд '!K631</f>
        <v>45335600</v>
      </c>
    </row>
    <row r="644" spans="1:11" x14ac:dyDescent="0.25">
      <c r="A644" s="17" t="s">
        <v>456</v>
      </c>
      <c r="B644" s="8" t="s">
        <v>457</v>
      </c>
      <c r="C644" s="7"/>
      <c r="D644" s="14"/>
      <c r="E644" s="14"/>
      <c r="F644" s="15">
        <f t="shared" ref="F644:K644" si="192">F645</f>
        <v>43474139</v>
      </c>
      <c r="G644" s="15">
        <f t="shared" si="192"/>
        <v>29405400</v>
      </c>
      <c r="H644" s="15">
        <f t="shared" si="192"/>
        <v>0</v>
      </c>
      <c r="I644" s="15">
        <f t="shared" si="192"/>
        <v>0</v>
      </c>
      <c r="J644" s="15">
        <f t="shared" si="192"/>
        <v>43474139</v>
      </c>
      <c r="K644" s="15">
        <f t="shared" si="192"/>
        <v>29405400</v>
      </c>
    </row>
    <row r="645" spans="1:11" ht="38.25" x14ac:dyDescent="0.25">
      <c r="A645" s="17" t="s">
        <v>458</v>
      </c>
      <c r="B645" s="8" t="s">
        <v>459</v>
      </c>
      <c r="C645" s="7"/>
      <c r="D645" s="14"/>
      <c r="E645" s="14"/>
      <c r="F645" s="15">
        <f>F646+F650+F654+F658+F674+F662+F666+F670</f>
        <v>43474139</v>
      </c>
      <c r="G645" s="15">
        <f t="shared" ref="G645:K645" si="193">G646+G650+G654+G658+G674+G662+G666+G670</f>
        <v>29405400</v>
      </c>
      <c r="H645" s="15">
        <f t="shared" si="193"/>
        <v>0</v>
      </c>
      <c r="I645" s="15">
        <f t="shared" si="193"/>
        <v>0</v>
      </c>
      <c r="J645" s="15">
        <f t="shared" si="193"/>
        <v>43474139</v>
      </c>
      <c r="K645" s="15">
        <f t="shared" si="193"/>
        <v>29405400</v>
      </c>
    </row>
    <row r="646" spans="1:11" ht="51" x14ac:dyDescent="0.25">
      <c r="A646" s="17" t="s">
        <v>158</v>
      </c>
      <c r="B646" s="8" t="s">
        <v>460</v>
      </c>
      <c r="C646" s="7"/>
      <c r="D646" s="14"/>
      <c r="E646" s="14"/>
      <c r="F646" s="15">
        <f>F647</f>
        <v>500000</v>
      </c>
      <c r="G646" s="15">
        <f t="shared" ref="G646:K648" si="194">G647</f>
        <v>0</v>
      </c>
      <c r="H646" s="15">
        <f t="shared" si="194"/>
        <v>0</v>
      </c>
      <c r="I646" s="15">
        <f t="shared" si="194"/>
        <v>0</v>
      </c>
      <c r="J646" s="15">
        <f t="shared" si="194"/>
        <v>500000</v>
      </c>
      <c r="K646" s="15">
        <f t="shared" si="194"/>
        <v>0</v>
      </c>
    </row>
    <row r="647" spans="1:11" ht="38.25" x14ac:dyDescent="0.25">
      <c r="A647" s="17" t="s">
        <v>51</v>
      </c>
      <c r="B647" s="8" t="s">
        <v>460</v>
      </c>
      <c r="C647" s="7">
        <v>600</v>
      </c>
      <c r="D647" s="14"/>
      <c r="E647" s="14"/>
      <c r="F647" s="15">
        <f>F648</f>
        <v>500000</v>
      </c>
      <c r="G647" s="15">
        <f t="shared" si="194"/>
        <v>0</v>
      </c>
      <c r="H647" s="15">
        <f t="shared" si="194"/>
        <v>0</v>
      </c>
      <c r="I647" s="15">
        <f t="shared" si="194"/>
        <v>0</v>
      </c>
      <c r="J647" s="15">
        <f t="shared" si="194"/>
        <v>500000</v>
      </c>
      <c r="K647" s="15">
        <f t="shared" si="194"/>
        <v>0</v>
      </c>
    </row>
    <row r="648" spans="1:11" x14ac:dyDescent="0.25">
      <c r="A648" s="17" t="s">
        <v>22</v>
      </c>
      <c r="B648" s="8" t="s">
        <v>460</v>
      </c>
      <c r="C648" s="7">
        <v>600</v>
      </c>
      <c r="D648" s="8" t="s">
        <v>23</v>
      </c>
      <c r="E648" s="8"/>
      <c r="F648" s="15">
        <f>F649</f>
        <v>500000</v>
      </c>
      <c r="G648" s="15">
        <f t="shared" si="194"/>
        <v>0</v>
      </c>
      <c r="H648" s="15">
        <f t="shared" si="194"/>
        <v>0</v>
      </c>
      <c r="I648" s="15">
        <f t="shared" si="194"/>
        <v>0</v>
      </c>
      <c r="J648" s="15">
        <f t="shared" si="194"/>
        <v>500000</v>
      </c>
      <c r="K648" s="15">
        <f t="shared" si="194"/>
        <v>0</v>
      </c>
    </row>
    <row r="649" spans="1:11" x14ac:dyDescent="0.25">
      <c r="A649" s="17" t="s">
        <v>409</v>
      </c>
      <c r="B649" s="8" t="s">
        <v>460</v>
      </c>
      <c r="C649" s="7">
        <v>600</v>
      </c>
      <c r="D649" s="8" t="s">
        <v>23</v>
      </c>
      <c r="E649" s="8" t="s">
        <v>233</v>
      </c>
      <c r="F649" s="15">
        <f>'[1]8. разд '!F825</f>
        <v>500000</v>
      </c>
      <c r="G649" s="15">
        <f>'[1]8. разд '!G825</f>
        <v>0</v>
      </c>
      <c r="H649" s="15">
        <f>'[1]8. разд '!H825</f>
        <v>0</v>
      </c>
      <c r="I649" s="15">
        <f>'[1]8. разд '!I825</f>
        <v>0</v>
      </c>
      <c r="J649" s="15">
        <f>'[1]8. разд '!J825</f>
        <v>500000</v>
      </c>
      <c r="K649" s="15">
        <f>'[1]8. разд '!K825</f>
        <v>0</v>
      </c>
    </row>
    <row r="650" spans="1:11" ht="63.75" x14ac:dyDescent="0.25">
      <c r="A650" s="17" t="s">
        <v>461</v>
      </c>
      <c r="B650" s="8" t="s">
        <v>462</v>
      </c>
      <c r="C650" s="7"/>
      <c r="D650" s="14"/>
      <c r="E650" s="14"/>
      <c r="F650" s="15">
        <f>F651</f>
        <v>2069200</v>
      </c>
      <c r="G650" s="15">
        <f t="shared" ref="G650:K652" si="195">G651</f>
        <v>2069200</v>
      </c>
      <c r="H650" s="15">
        <f t="shared" si="195"/>
        <v>0</v>
      </c>
      <c r="I650" s="15">
        <f t="shared" si="195"/>
        <v>0</v>
      </c>
      <c r="J650" s="15">
        <f t="shared" si="195"/>
        <v>2069200</v>
      </c>
      <c r="K650" s="15">
        <f t="shared" si="195"/>
        <v>2069200</v>
      </c>
    </row>
    <row r="651" spans="1:11" ht="38.25" x14ac:dyDescent="0.25">
      <c r="A651" s="17" t="s">
        <v>51</v>
      </c>
      <c r="B651" s="8" t="s">
        <v>462</v>
      </c>
      <c r="C651" s="7">
        <v>600</v>
      </c>
      <c r="D651" s="14"/>
      <c r="E651" s="14"/>
      <c r="F651" s="15">
        <f>F652</f>
        <v>2069200</v>
      </c>
      <c r="G651" s="15">
        <f t="shared" si="195"/>
        <v>2069200</v>
      </c>
      <c r="H651" s="15">
        <f t="shared" si="195"/>
        <v>0</v>
      </c>
      <c r="I651" s="15">
        <f t="shared" si="195"/>
        <v>0</v>
      </c>
      <c r="J651" s="15">
        <f t="shared" si="195"/>
        <v>2069200</v>
      </c>
      <c r="K651" s="15">
        <f t="shared" si="195"/>
        <v>2069200</v>
      </c>
    </row>
    <row r="652" spans="1:11" x14ac:dyDescent="0.25">
      <c r="A652" s="17" t="s">
        <v>22</v>
      </c>
      <c r="B652" s="8" t="s">
        <v>462</v>
      </c>
      <c r="C652" s="7">
        <v>600</v>
      </c>
      <c r="D652" s="14" t="s">
        <v>23</v>
      </c>
      <c r="E652" s="14"/>
      <c r="F652" s="15">
        <f>F653</f>
        <v>2069200</v>
      </c>
      <c r="G652" s="15">
        <f t="shared" si="195"/>
        <v>2069200</v>
      </c>
      <c r="H652" s="15">
        <f t="shared" si="195"/>
        <v>0</v>
      </c>
      <c r="I652" s="15">
        <f t="shared" si="195"/>
        <v>0</v>
      </c>
      <c r="J652" s="15">
        <f t="shared" si="195"/>
        <v>2069200</v>
      </c>
      <c r="K652" s="15">
        <f t="shared" si="195"/>
        <v>2069200</v>
      </c>
    </row>
    <row r="653" spans="1:11" x14ac:dyDescent="0.25">
      <c r="A653" s="17" t="s">
        <v>389</v>
      </c>
      <c r="B653" s="8" t="s">
        <v>462</v>
      </c>
      <c r="C653" s="7">
        <v>600</v>
      </c>
      <c r="D653" s="14" t="s">
        <v>23</v>
      </c>
      <c r="E653" s="14" t="s">
        <v>276</v>
      </c>
      <c r="F653" s="15">
        <f>'[1]8. разд '!F678</f>
        <v>2069200</v>
      </c>
      <c r="G653" s="15">
        <f>'[1]8. разд '!G678</f>
        <v>2069200</v>
      </c>
      <c r="H653" s="15">
        <f>'[1]8. разд '!H678</f>
        <v>0</v>
      </c>
      <c r="I653" s="15">
        <f>'[1]8. разд '!I678</f>
        <v>0</v>
      </c>
      <c r="J653" s="15">
        <f>'[1]8. разд '!J678</f>
        <v>2069200</v>
      </c>
      <c r="K653" s="15">
        <f>'[1]8. разд '!K678</f>
        <v>2069200</v>
      </c>
    </row>
    <row r="654" spans="1:11" ht="25.5" x14ac:dyDescent="0.25">
      <c r="A654" s="17" t="s">
        <v>463</v>
      </c>
      <c r="B654" s="8" t="s">
        <v>464</v>
      </c>
      <c r="C654" s="7"/>
      <c r="D654" s="14"/>
      <c r="E654" s="14"/>
      <c r="F654" s="15">
        <f>F655</f>
        <v>27336200</v>
      </c>
      <c r="G654" s="15">
        <f t="shared" ref="G654:K656" si="196">G655</f>
        <v>27336200</v>
      </c>
      <c r="H654" s="15">
        <f t="shared" si="196"/>
        <v>0</v>
      </c>
      <c r="I654" s="15">
        <f t="shared" si="196"/>
        <v>0</v>
      </c>
      <c r="J654" s="15">
        <f t="shared" si="196"/>
        <v>27336200</v>
      </c>
      <c r="K654" s="15">
        <f t="shared" si="196"/>
        <v>27336200</v>
      </c>
    </row>
    <row r="655" spans="1:11" ht="38.25" x14ac:dyDescent="0.25">
      <c r="A655" s="17" t="s">
        <v>51</v>
      </c>
      <c r="B655" s="8" t="s">
        <v>464</v>
      </c>
      <c r="C655" s="7">
        <v>600</v>
      </c>
      <c r="D655" s="14"/>
      <c r="E655" s="14"/>
      <c r="F655" s="15">
        <f>F656</f>
        <v>27336200</v>
      </c>
      <c r="G655" s="15">
        <f t="shared" si="196"/>
        <v>27336200</v>
      </c>
      <c r="H655" s="15">
        <f t="shared" si="196"/>
        <v>0</v>
      </c>
      <c r="I655" s="15">
        <f t="shared" si="196"/>
        <v>0</v>
      </c>
      <c r="J655" s="15">
        <f t="shared" si="196"/>
        <v>27336200</v>
      </c>
      <c r="K655" s="15">
        <f t="shared" si="196"/>
        <v>27336200</v>
      </c>
    </row>
    <row r="656" spans="1:11" x14ac:dyDescent="0.25">
      <c r="A656" s="17" t="s">
        <v>22</v>
      </c>
      <c r="B656" s="8" t="s">
        <v>464</v>
      </c>
      <c r="C656" s="7">
        <v>600</v>
      </c>
      <c r="D656" s="14" t="s">
        <v>23</v>
      </c>
      <c r="E656" s="14"/>
      <c r="F656" s="15">
        <f>F657</f>
        <v>27336200</v>
      </c>
      <c r="G656" s="15">
        <f t="shared" si="196"/>
        <v>27336200</v>
      </c>
      <c r="H656" s="15">
        <f t="shared" si="196"/>
        <v>0</v>
      </c>
      <c r="I656" s="15">
        <f t="shared" si="196"/>
        <v>0</v>
      </c>
      <c r="J656" s="15">
        <f t="shared" si="196"/>
        <v>27336200</v>
      </c>
      <c r="K656" s="15">
        <f t="shared" si="196"/>
        <v>27336200</v>
      </c>
    </row>
    <row r="657" spans="1:11" x14ac:dyDescent="0.25">
      <c r="A657" s="17" t="s">
        <v>389</v>
      </c>
      <c r="B657" s="8" t="s">
        <v>464</v>
      </c>
      <c r="C657" s="7">
        <v>600</v>
      </c>
      <c r="D657" s="14" t="s">
        <v>23</v>
      </c>
      <c r="E657" s="14" t="s">
        <v>276</v>
      </c>
      <c r="F657" s="15">
        <f>'[1]8. разд '!F680</f>
        <v>27336200</v>
      </c>
      <c r="G657" s="15">
        <f>'[1]8. разд '!G680</f>
        <v>27336200</v>
      </c>
      <c r="H657" s="15">
        <f>'[1]8. разд '!H680</f>
        <v>0</v>
      </c>
      <c r="I657" s="15">
        <f>'[1]8. разд '!I680</f>
        <v>0</v>
      </c>
      <c r="J657" s="15">
        <f>'[1]8. разд '!J680</f>
        <v>27336200</v>
      </c>
      <c r="K657" s="15">
        <f>'[1]8. разд '!K680</f>
        <v>27336200</v>
      </c>
    </row>
    <row r="658" spans="1:11" ht="38.25" x14ac:dyDescent="0.25">
      <c r="A658" s="29" t="s">
        <v>341</v>
      </c>
      <c r="B658" s="8" t="s">
        <v>465</v>
      </c>
      <c r="C658" s="8"/>
      <c r="D658" s="14"/>
      <c r="E658" s="14"/>
      <c r="F658" s="15">
        <f>F659</f>
        <v>8297190</v>
      </c>
      <c r="G658" s="15">
        <f t="shared" ref="G658:K660" si="197">G659</f>
        <v>0</v>
      </c>
      <c r="H658" s="15">
        <f t="shared" si="197"/>
        <v>0</v>
      </c>
      <c r="I658" s="15">
        <f t="shared" si="197"/>
        <v>0</v>
      </c>
      <c r="J658" s="15">
        <f t="shared" si="197"/>
        <v>8297190</v>
      </c>
      <c r="K658" s="15">
        <f t="shared" si="197"/>
        <v>0</v>
      </c>
    </row>
    <row r="659" spans="1:11" ht="38.25" x14ac:dyDescent="0.25">
      <c r="A659" s="17" t="s">
        <v>51</v>
      </c>
      <c r="B659" s="8" t="s">
        <v>465</v>
      </c>
      <c r="C659" s="8" t="s">
        <v>65</v>
      </c>
      <c r="D659" s="14"/>
      <c r="E659" s="14"/>
      <c r="F659" s="15">
        <f>F660</f>
        <v>8297190</v>
      </c>
      <c r="G659" s="15">
        <f t="shared" si="197"/>
        <v>0</v>
      </c>
      <c r="H659" s="15">
        <f t="shared" si="197"/>
        <v>0</v>
      </c>
      <c r="I659" s="15">
        <f t="shared" si="197"/>
        <v>0</v>
      </c>
      <c r="J659" s="15">
        <f t="shared" si="197"/>
        <v>8297190</v>
      </c>
      <c r="K659" s="15">
        <f t="shared" si="197"/>
        <v>0</v>
      </c>
    </row>
    <row r="660" spans="1:11" x14ac:dyDescent="0.25">
      <c r="A660" s="17" t="s">
        <v>22</v>
      </c>
      <c r="B660" s="8" t="s">
        <v>465</v>
      </c>
      <c r="C660" s="7">
        <v>600</v>
      </c>
      <c r="D660" s="8" t="s">
        <v>23</v>
      </c>
      <c r="E660" s="8"/>
      <c r="F660" s="15">
        <f>F661</f>
        <v>8297190</v>
      </c>
      <c r="G660" s="15">
        <f t="shared" si="197"/>
        <v>0</v>
      </c>
      <c r="H660" s="15">
        <f t="shared" si="197"/>
        <v>0</v>
      </c>
      <c r="I660" s="15">
        <f t="shared" si="197"/>
        <v>0</v>
      </c>
      <c r="J660" s="15">
        <f t="shared" si="197"/>
        <v>8297190</v>
      </c>
      <c r="K660" s="15">
        <f t="shared" si="197"/>
        <v>0</v>
      </c>
    </row>
    <row r="661" spans="1:11" x14ac:dyDescent="0.25">
      <c r="A661" s="17" t="s">
        <v>409</v>
      </c>
      <c r="B661" s="8" t="s">
        <v>465</v>
      </c>
      <c r="C661" s="7">
        <v>600</v>
      </c>
      <c r="D661" s="8" t="s">
        <v>23</v>
      </c>
      <c r="E661" s="8" t="s">
        <v>233</v>
      </c>
      <c r="F661" s="15">
        <f>'[1]8. разд '!F827</f>
        <v>8297190</v>
      </c>
      <c r="G661" s="15">
        <f>'[1]8. разд '!G827</f>
        <v>0</v>
      </c>
      <c r="H661" s="15">
        <f>'[1]8. разд '!H827</f>
        <v>0</v>
      </c>
      <c r="I661" s="15">
        <f>'[1]8. разд '!I827</f>
        <v>0</v>
      </c>
      <c r="J661" s="15">
        <f>'[1]8. разд '!J827</f>
        <v>8297190</v>
      </c>
      <c r="K661" s="15">
        <f>'[1]8. разд '!K827</f>
        <v>0</v>
      </c>
    </row>
    <row r="662" spans="1:11" ht="25.5" x14ac:dyDescent="0.25">
      <c r="A662" s="29" t="s">
        <v>343</v>
      </c>
      <c r="B662" s="8" t="s">
        <v>466</v>
      </c>
      <c r="C662" s="8"/>
      <c r="D662" s="14"/>
      <c r="E662" s="14"/>
      <c r="F662" s="15">
        <f>F663</f>
        <v>69300</v>
      </c>
      <c r="G662" s="15">
        <f t="shared" ref="G662:K664" si="198">G663</f>
        <v>0</v>
      </c>
      <c r="H662" s="15">
        <f t="shared" si="198"/>
        <v>0</v>
      </c>
      <c r="I662" s="15">
        <f t="shared" si="198"/>
        <v>0</v>
      </c>
      <c r="J662" s="15">
        <f t="shared" si="198"/>
        <v>69300</v>
      </c>
      <c r="K662" s="15">
        <f t="shared" si="198"/>
        <v>0</v>
      </c>
    </row>
    <row r="663" spans="1:11" ht="38.25" x14ac:dyDescent="0.25">
      <c r="A663" s="17" t="s">
        <v>51</v>
      </c>
      <c r="B663" s="8" t="s">
        <v>466</v>
      </c>
      <c r="C663" s="8" t="s">
        <v>65</v>
      </c>
      <c r="D663" s="14"/>
      <c r="E663" s="14"/>
      <c r="F663" s="15">
        <f>F664</f>
        <v>69300</v>
      </c>
      <c r="G663" s="15">
        <f t="shared" si="198"/>
        <v>0</v>
      </c>
      <c r="H663" s="15">
        <f t="shared" si="198"/>
        <v>0</v>
      </c>
      <c r="I663" s="15">
        <f t="shared" si="198"/>
        <v>0</v>
      </c>
      <c r="J663" s="15">
        <f t="shared" si="198"/>
        <v>69300</v>
      </c>
      <c r="K663" s="15">
        <f t="shared" si="198"/>
        <v>0</v>
      </c>
    </row>
    <row r="664" spans="1:11" x14ac:dyDescent="0.25">
      <c r="A664" s="17" t="s">
        <v>22</v>
      </c>
      <c r="B664" s="8" t="s">
        <v>466</v>
      </c>
      <c r="C664" s="8" t="s">
        <v>65</v>
      </c>
      <c r="D664" s="8" t="s">
        <v>23</v>
      </c>
      <c r="E664" s="8"/>
      <c r="F664" s="15">
        <f>F665</f>
        <v>69300</v>
      </c>
      <c r="G664" s="15">
        <f t="shared" si="198"/>
        <v>0</v>
      </c>
      <c r="H664" s="15">
        <f t="shared" si="198"/>
        <v>0</v>
      </c>
      <c r="I664" s="15">
        <f t="shared" si="198"/>
        <v>0</v>
      </c>
      <c r="J664" s="15">
        <f t="shared" si="198"/>
        <v>69300</v>
      </c>
      <c r="K664" s="15">
        <f t="shared" si="198"/>
        <v>0</v>
      </c>
    </row>
    <row r="665" spans="1:11" x14ac:dyDescent="0.25">
      <c r="A665" s="17" t="s">
        <v>409</v>
      </c>
      <c r="B665" s="8" t="s">
        <v>466</v>
      </c>
      <c r="C665" s="8" t="s">
        <v>65</v>
      </c>
      <c r="D665" s="8" t="s">
        <v>23</v>
      </c>
      <c r="E665" s="8" t="s">
        <v>233</v>
      </c>
      <c r="F665" s="15">
        <f>'[1]8. разд '!F829</f>
        <v>69300</v>
      </c>
      <c r="G665" s="15">
        <f>'[1]8. разд '!G829</f>
        <v>0</v>
      </c>
      <c r="H665" s="15">
        <f>'[1]8. разд '!H829</f>
        <v>0</v>
      </c>
      <c r="I665" s="15">
        <f>'[1]8. разд '!I829</f>
        <v>0</v>
      </c>
      <c r="J665" s="15">
        <f>'[1]8. разд '!J829</f>
        <v>69300</v>
      </c>
      <c r="K665" s="15">
        <f>'[1]8. разд '!K829</f>
        <v>0</v>
      </c>
    </row>
    <row r="666" spans="1:11" ht="25.5" x14ac:dyDescent="0.25">
      <c r="A666" s="29" t="s">
        <v>345</v>
      </c>
      <c r="B666" s="8" t="s">
        <v>467</v>
      </c>
      <c r="C666" s="8"/>
      <c r="D666" s="14"/>
      <c r="E666" s="14"/>
      <c r="F666" s="15">
        <f>F667</f>
        <v>220500</v>
      </c>
      <c r="G666" s="15">
        <f t="shared" ref="G666:K668" si="199">G667</f>
        <v>0</v>
      </c>
      <c r="H666" s="15">
        <f t="shared" si="199"/>
        <v>0</v>
      </c>
      <c r="I666" s="15">
        <f t="shared" si="199"/>
        <v>0</v>
      </c>
      <c r="J666" s="15">
        <f t="shared" si="199"/>
        <v>220500</v>
      </c>
      <c r="K666" s="15">
        <f t="shared" si="199"/>
        <v>0</v>
      </c>
    </row>
    <row r="667" spans="1:11" ht="38.25" x14ac:dyDescent="0.25">
      <c r="A667" s="17" t="s">
        <v>51</v>
      </c>
      <c r="B667" s="8" t="s">
        <v>467</v>
      </c>
      <c r="C667" s="8" t="s">
        <v>65</v>
      </c>
      <c r="D667" s="14"/>
      <c r="E667" s="14"/>
      <c r="F667" s="15">
        <f>F668</f>
        <v>220500</v>
      </c>
      <c r="G667" s="15">
        <f t="shared" si="199"/>
        <v>0</v>
      </c>
      <c r="H667" s="15">
        <f t="shared" si="199"/>
        <v>0</v>
      </c>
      <c r="I667" s="15">
        <f t="shared" si="199"/>
        <v>0</v>
      </c>
      <c r="J667" s="15">
        <f t="shared" si="199"/>
        <v>220500</v>
      </c>
      <c r="K667" s="15">
        <f t="shared" si="199"/>
        <v>0</v>
      </c>
    </row>
    <row r="668" spans="1:11" x14ac:dyDescent="0.25">
      <c r="A668" s="17" t="s">
        <v>22</v>
      </c>
      <c r="B668" s="8" t="s">
        <v>467</v>
      </c>
      <c r="C668" s="8" t="s">
        <v>65</v>
      </c>
      <c r="D668" s="8" t="s">
        <v>23</v>
      </c>
      <c r="E668" s="8"/>
      <c r="F668" s="15">
        <f>F669</f>
        <v>220500</v>
      </c>
      <c r="G668" s="15">
        <f t="shared" si="199"/>
        <v>0</v>
      </c>
      <c r="H668" s="15">
        <f t="shared" si="199"/>
        <v>0</v>
      </c>
      <c r="I668" s="15">
        <f t="shared" si="199"/>
        <v>0</v>
      </c>
      <c r="J668" s="15">
        <f t="shared" si="199"/>
        <v>220500</v>
      </c>
      <c r="K668" s="15">
        <f t="shared" si="199"/>
        <v>0</v>
      </c>
    </row>
    <row r="669" spans="1:11" x14ac:dyDescent="0.25">
      <c r="A669" s="17" t="s">
        <v>409</v>
      </c>
      <c r="B669" s="8" t="s">
        <v>467</v>
      </c>
      <c r="C669" s="8" t="s">
        <v>65</v>
      </c>
      <c r="D669" s="8" t="s">
        <v>23</v>
      </c>
      <c r="E669" s="8" t="s">
        <v>233</v>
      </c>
      <c r="F669" s="15">
        <f>'[1]8. разд '!F831</f>
        <v>220500</v>
      </c>
      <c r="G669" s="15">
        <f>'[1]8. разд '!G831</f>
        <v>0</v>
      </c>
      <c r="H669" s="15">
        <f>'[1]8. разд '!H831</f>
        <v>0</v>
      </c>
      <c r="I669" s="15">
        <f>'[1]8. разд '!I831</f>
        <v>0</v>
      </c>
      <c r="J669" s="15">
        <f>'[1]8. разд '!J831</f>
        <v>220500</v>
      </c>
      <c r="K669" s="15">
        <f>'[1]8. разд '!K831</f>
        <v>0</v>
      </c>
    </row>
    <row r="670" spans="1:11" ht="38.25" x14ac:dyDescent="0.25">
      <c r="A670" s="29" t="s">
        <v>347</v>
      </c>
      <c r="B670" s="8" t="s">
        <v>468</v>
      </c>
      <c r="C670" s="8"/>
      <c r="D670" s="14"/>
      <c r="E670" s="14"/>
      <c r="F670" s="15">
        <f>F671</f>
        <v>950010</v>
      </c>
      <c r="G670" s="15">
        <f t="shared" ref="G670:K672" si="200">G671</f>
        <v>0</v>
      </c>
      <c r="H670" s="15">
        <f t="shared" si="200"/>
        <v>0</v>
      </c>
      <c r="I670" s="15">
        <f t="shared" si="200"/>
        <v>0</v>
      </c>
      <c r="J670" s="15">
        <f t="shared" si="200"/>
        <v>950010</v>
      </c>
      <c r="K670" s="15">
        <f t="shared" si="200"/>
        <v>0</v>
      </c>
    </row>
    <row r="671" spans="1:11" ht="38.25" x14ac:dyDescent="0.25">
      <c r="A671" s="17" t="s">
        <v>51</v>
      </c>
      <c r="B671" s="8" t="s">
        <v>468</v>
      </c>
      <c r="C671" s="8" t="s">
        <v>65</v>
      </c>
      <c r="D671" s="14"/>
      <c r="E671" s="14"/>
      <c r="F671" s="15">
        <f>F672</f>
        <v>950010</v>
      </c>
      <c r="G671" s="15">
        <f t="shared" si="200"/>
        <v>0</v>
      </c>
      <c r="H671" s="15">
        <f t="shared" si="200"/>
        <v>0</v>
      </c>
      <c r="I671" s="15">
        <f t="shared" si="200"/>
        <v>0</v>
      </c>
      <c r="J671" s="15">
        <f t="shared" si="200"/>
        <v>950010</v>
      </c>
      <c r="K671" s="15">
        <f t="shared" si="200"/>
        <v>0</v>
      </c>
    </row>
    <row r="672" spans="1:11" x14ac:dyDescent="0.25">
      <c r="A672" s="17" t="s">
        <v>22</v>
      </c>
      <c r="B672" s="8" t="s">
        <v>468</v>
      </c>
      <c r="C672" s="8" t="s">
        <v>65</v>
      </c>
      <c r="D672" s="8" t="s">
        <v>23</v>
      </c>
      <c r="E672" s="8"/>
      <c r="F672" s="15">
        <f>F673</f>
        <v>950010</v>
      </c>
      <c r="G672" s="15">
        <f t="shared" si="200"/>
        <v>0</v>
      </c>
      <c r="H672" s="15">
        <f t="shared" si="200"/>
        <v>0</v>
      </c>
      <c r="I672" s="15">
        <f t="shared" si="200"/>
        <v>0</v>
      </c>
      <c r="J672" s="15">
        <f t="shared" si="200"/>
        <v>950010</v>
      </c>
      <c r="K672" s="15">
        <f t="shared" si="200"/>
        <v>0</v>
      </c>
    </row>
    <row r="673" spans="1:11" x14ac:dyDescent="0.25">
      <c r="A673" s="17" t="s">
        <v>409</v>
      </c>
      <c r="B673" s="8" t="s">
        <v>468</v>
      </c>
      <c r="C673" s="8" t="s">
        <v>65</v>
      </c>
      <c r="D673" s="8" t="s">
        <v>23</v>
      </c>
      <c r="E673" s="8" t="s">
        <v>233</v>
      </c>
      <c r="F673" s="15">
        <f>'[1]8. разд '!F833</f>
        <v>950010</v>
      </c>
      <c r="G673" s="15">
        <f>'[1]8. разд '!G833</f>
        <v>0</v>
      </c>
      <c r="H673" s="15">
        <f>'[1]8. разд '!H833</f>
        <v>0</v>
      </c>
      <c r="I673" s="15">
        <f>'[1]8. разд '!I833</f>
        <v>0</v>
      </c>
      <c r="J673" s="15">
        <f>'[1]8. разд '!J833</f>
        <v>950010</v>
      </c>
      <c r="K673" s="15">
        <f>'[1]8. разд '!K833</f>
        <v>0</v>
      </c>
    </row>
    <row r="674" spans="1:11" ht="76.5" x14ac:dyDescent="0.25">
      <c r="A674" s="17" t="s">
        <v>469</v>
      </c>
      <c r="B674" s="8" t="s">
        <v>470</v>
      </c>
      <c r="C674" s="7"/>
      <c r="D674" s="14"/>
      <c r="E674" s="14"/>
      <c r="F674" s="15">
        <f>F675</f>
        <v>4031739</v>
      </c>
      <c r="G674" s="15">
        <f t="shared" ref="G674:K676" si="201">G675</f>
        <v>0</v>
      </c>
      <c r="H674" s="15">
        <f t="shared" si="201"/>
        <v>0</v>
      </c>
      <c r="I674" s="15">
        <f t="shared" si="201"/>
        <v>0</v>
      </c>
      <c r="J674" s="15">
        <f t="shared" si="201"/>
        <v>4031739</v>
      </c>
      <c r="K674" s="15">
        <f t="shared" si="201"/>
        <v>0</v>
      </c>
    </row>
    <row r="675" spans="1:11" ht="38.25" x14ac:dyDescent="0.25">
      <c r="A675" s="17" t="s">
        <v>51</v>
      </c>
      <c r="B675" s="8" t="s">
        <v>470</v>
      </c>
      <c r="C675" s="7">
        <v>600</v>
      </c>
      <c r="D675" s="14"/>
      <c r="E675" s="14"/>
      <c r="F675" s="15">
        <f>F676</f>
        <v>4031739</v>
      </c>
      <c r="G675" s="15">
        <f t="shared" si="201"/>
        <v>0</v>
      </c>
      <c r="H675" s="15">
        <f t="shared" si="201"/>
        <v>0</v>
      </c>
      <c r="I675" s="15">
        <f t="shared" si="201"/>
        <v>0</v>
      </c>
      <c r="J675" s="15">
        <f t="shared" si="201"/>
        <v>4031739</v>
      </c>
      <c r="K675" s="15">
        <f t="shared" si="201"/>
        <v>0</v>
      </c>
    </row>
    <row r="676" spans="1:11" x14ac:dyDescent="0.25">
      <c r="A676" s="17" t="s">
        <v>22</v>
      </c>
      <c r="B676" s="8" t="s">
        <v>470</v>
      </c>
      <c r="C676" s="7">
        <v>600</v>
      </c>
      <c r="D676" s="14" t="s">
        <v>23</v>
      </c>
      <c r="E676" s="14"/>
      <c r="F676" s="15">
        <f>F677</f>
        <v>4031739</v>
      </c>
      <c r="G676" s="15">
        <f t="shared" si="201"/>
        <v>0</v>
      </c>
      <c r="H676" s="15">
        <f t="shared" si="201"/>
        <v>0</v>
      </c>
      <c r="I676" s="15">
        <f t="shared" si="201"/>
        <v>0</v>
      </c>
      <c r="J676" s="15">
        <f t="shared" si="201"/>
        <v>4031739</v>
      </c>
      <c r="K676" s="15">
        <f t="shared" si="201"/>
        <v>0</v>
      </c>
    </row>
    <row r="677" spans="1:11" x14ac:dyDescent="0.25">
      <c r="A677" s="17" t="s">
        <v>389</v>
      </c>
      <c r="B677" s="8" t="s">
        <v>470</v>
      </c>
      <c r="C677" s="7">
        <v>600</v>
      </c>
      <c r="D677" s="14" t="s">
        <v>23</v>
      </c>
      <c r="E677" s="14" t="s">
        <v>276</v>
      </c>
      <c r="F677" s="15">
        <f>'[1]8. разд '!F682</f>
        <v>4031739</v>
      </c>
      <c r="G677" s="15">
        <f>'[1]8. разд '!G682</f>
        <v>0</v>
      </c>
      <c r="H677" s="15">
        <f>'[1]8. разд '!H682</f>
        <v>0</v>
      </c>
      <c r="I677" s="15">
        <f>'[1]8. разд '!I682</f>
        <v>0</v>
      </c>
      <c r="J677" s="15">
        <f>'[1]8. разд '!J682</f>
        <v>4031739</v>
      </c>
      <c r="K677" s="15">
        <f>'[1]8. разд '!K682</f>
        <v>0</v>
      </c>
    </row>
    <row r="678" spans="1:11" x14ac:dyDescent="0.25">
      <c r="A678" s="17" t="s">
        <v>471</v>
      </c>
      <c r="B678" s="8" t="s">
        <v>472</v>
      </c>
      <c r="C678" s="7"/>
      <c r="D678" s="14"/>
      <c r="E678" s="14"/>
      <c r="F678" s="15" t="e">
        <f t="shared" ref="F678:K678" si="202">F679+F695</f>
        <v>#REF!</v>
      </c>
      <c r="G678" s="15" t="e">
        <f t="shared" si="202"/>
        <v>#REF!</v>
      </c>
      <c r="H678" s="15" t="e">
        <f t="shared" si="202"/>
        <v>#REF!</v>
      </c>
      <c r="I678" s="15" t="e">
        <f t="shared" si="202"/>
        <v>#REF!</v>
      </c>
      <c r="J678" s="15">
        <f t="shared" si="202"/>
        <v>37806800</v>
      </c>
      <c r="K678" s="15">
        <f t="shared" si="202"/>
        <v>37806800</v>
      </c>
    </row>
    <row r="679" spans="1:11" ht="38.25" x14ac:dyDescent="0.25">
      <c r="A679" s="17" t="s">
        <v>473</v>
      </c>
      <c r="B679" s="8" t="s">
        <v>474</v>
      </c>
      <c r="C679" s="7"/>
      <c r="D679" s="14"/>
      <c r="E679" s="14"/>
      <c r="F679" s="15" t="e">
        <f t="shared" ref="F679:K679" si="203">F680+F684+F688</f>
        <v>#REF!</v>
      </c>
      <c r="G679" s="15" t="e">
        <f t="shared" si="203"/>
        <v>#REF!</v>
      </c>
      <c r="H679" s="15" t="e">
        <f t="shared" si="203"/>
        <v>#REF!</v>
      </c>
      <c r="I679" s="15" t="e">
        <f t="shared" si="203"/>
        <v>#REF!</v>
      </c>
      <c r="J679" s="15">
        <f t="shared" si="203"/>
        <v>35250400</v>
      </c>
      <c r="K679" s="15">
        <f t="shared" si="203"/>
        <v>35250400</v>
      </c>
    </row>
    <row r="680" spans="1:11" ht="51" x14ac:dyDescent="0.25">
      <c r="A680" s="17" t="s">
        <v>475</v>
      </c>
      <c r="B680" s="8" t="s">
        <v>476</v>
      </c>
      <c r="C680" s="7"/>
      <c r="D680" s="14"/>
      <c r="E680" s="14"/>
      <c r="F680" s="15">
        <f t="shared" ref="F680:K680" si="204">+F681</f>
        <v>28841100</v>
      </c>
      <c r="G680" s="15">
        <f t="shared" si="204"/>
        <v>28841100</v>
      </c>
      <c r="H680" s="15">
        <f t="shared" si="204"/>
        <v>0</v>
      </c>
      <c r="I680" s="15">
        <f t="shared" si="204"/>
        <v>0</v>
      </c>
      <c r="J680" s="15">
        <f t="shared" si="204"/>
        <v>28841100</v>
      </c>
      <c r="K680" s="15">
        <f t="shared" si="204"/>
        <v>28841100</v>
      </c>
    </row>
    <row r="681" spans="1:11" x14ac:dyDescent="0.25">
      <c r="A681" s="17" t="s">
        <v>55</v>
      </c>
      <c r="B681" s="8" t="s">
        <v>476</v>
      </c>
      <c r="C681" s="7">
        <v>300</v>
      </c>
      <c r="D681" s="14"/>
      <c r="E681" s="14"/>
      <c r="F681" s="15">
        <f>F682</f>
        <v>28841100</v>
      </c>
      <c r="G681" s="15">
        <f t="shared" ref="G681:K682" si="205">G682</f>
        <v>28841100</v>
      </c>
      <c r="H681" s="15">
        <f t="shared" si="205"/>
        <v>0</v>
      </c>
      <c r="I681" s="15">
        <f t="shared" si="205"/>
        <v>0</v>
      </c>
      <c r="J681" s="15">
        <f t="shared" si="205"/>
        <v>28841100</v>
      </c>
      <c r="K681" s="15">
        <f t="shared" si="205"/>
        <v>28841100</v>
      </c>
    </row>
    <row r="682" spans="1:11" x14ac:dyDescent="0.25">
      <c r="A682" s="17" t="s">
        <v>56</v>
      </c>
      <c r="B682" s="8" t="s">
        <v>476</v>
      </c>
      <c r="C682" s="7">
        <v>300</v>
      </c>
      <c r="D682" s="14" t="s">
        <v>57</v>
      </c>
      <c r="E682" s="14"/>
      <c r="F682" s="15">
        <f>F683</f>
        <v>28841100</v>
      </c>
      <c r="G682" s="15">
        <f t="shared" si="205"/>
        <v>28841100</v>
      </c>
      <c r="H682" s="15">
        <f t="shared" si="205"/>
        <v>0</v>
      </c>
      <c r="I682" s="15">
        <f t="shared" si="205"/>
        <v>0</v>
      </c>
      <c r="J682" s="15">
        <f t="shared" si="205"/>
        <v>28841100</v>
      </c>
      <c r="K682" s="15">
        <f t="shared" si="205"/>
        <v>28841100</v>
      </c>
    </row>
    <row r="683" spans="1:11" x14ac:dyDescent="0.25">
      <c r="A683" s="17" t="s">
        <v>395</v>
      </c>
      <c r="B683" s="8" t="s">
        <v>476</v>
      </c>
      <c r="C683" s="7">
        <v>300</v>
      </c>
      <c r="D683" s="14" t="s">
        <v>57</v>
      </c>
      <c r="E683" s="14" t="s">
        <v>100</v>
      </c>
      <c r="F683" s="15">
        <f>'[1]8. разд '!F1015</f>
        <v>28841100</v>
      </c>
      <c r="G683" s="15">
        <f>'[1]8. разд '!G1015</f>
        <v>28841100</v>
      </c>
      <c r="H683" s="15">
        <f>'[1]8. разд '!H1015</f>
        <v>0</v>
      </c>
      <c r="I683" s="15">
        <f>'[1]8. разд '!I1015</f>
        <v>0</v>
      </c>
      <c r="J683" s="15">
        <f>'[1]8. разд '!J1015</f>
        <v>28841100</v>
      </c>
      <c r="K683" s="15">
        <f>'[1]8. разд '!K1015</f>
        <v>28841100</v>
      </c>
    </row>
    <row r="684" spans="1:11" ht="76.5" x14ac:dyDescent="0.25">
      <c r="A684" s="17" t="s">
        <v>477</v>
      </c>
      <c r="B684" s="8" t="s">
        <v>478</v>
      </c>
      <c r="C684" s="7"/>
      <c r="D684" s="14"/>
      <c r="E684" s="14"/>
      <c r="F684" s="15" t="e">
        <f>#REF!+F685</f>
        <v>#REF!</v>
      </c>
      <c r="G684" s="15" t="e">
        <f>#REF!+G685</f>
        <v>#REF!</v>
      </c>
      <c r="H684" s="15" t="e">
        <f>#REF!+H685</f>
        <v>#REF!</v>
      </c>
      <c r="I684" s="15" t="e">
        <f>#REF!+I685</f>
        <v>#REF!</v>
      </c>
      <c r="J684" s="15">
        <f>J685</f>
        <v>39300</v>
      </c>
      <c r="K684" s="15">
        <f>K685</f>
        <v>39300</v>
      </c>
    </row>
    <row r="685" spans="1:11" x14ac:dyDescent="0.25">
      <c r="A685" s="17" t="s">
        <v>55</v>
      </c>
      <c r="B685" s="8" t="s">
        <v>478</v>
      </c>
      <c r="C685" s="7">
        <v>300</v>
      </c>
      <c r="D685" s="14"/>
      <c r="E685" s="14"/>
      <c r="F685" s="15">
        <f>F686</f>
        <v>39300</v>
      </c>
      <c r="G685" s="15">
        <f t="shared" ref="G685:K686" si="206">G686</f>
        <v>39300</v>
      </c>
      <c r="H685" s="15">
        <f t="shared" si="206"/>
        <v>0</v>
      </c>
      <c r="I685" s="15">
        <f t="shared" si="206"/>
        <v>0</v>
      </c>
      <c r="J685" s="15">
        <f t="shared" si="206"/>
        <v>39300</v>
      </c>
      <c r="K685" s="15">
        <f t="shared" si="206"/>
        <v>39300</v>
      </c>
    </row>
    <row r="686" spans="1:11" x14ac:dyDescent="0.25">
      <c r="A686" s="17" t="s">
        <v>56</v>
      </c>
      <c r="B686" s="8" t="s">
        <v>478</v>
      </c>
      <c r="C686" s="7">
        <v>300</v>
      </c>
      <c r="D686" s="14" t="s">
        <v>57</v>
      </c>
      <c r="E686" s="14"/>
      <c r="F686" s="15">
        <f>F687</f>
        <v>39300</v>
      </c>
      <c r="G686" s="15">
        <f t="shared" si="206"/>
        <v>39300</v>
      </c>
      <c r="H686" s="15">
        <f t="shared" si="206"/>
        <v>0</v>
      </c>
      <c r="I686" s="15">
        <f t="shared" si="206"/>
        <v>0</v>
      </c>
      <c r="J686" s="15">
        <f t="shared" si="206"/>
        <v>39300</v>
      </c>
      <c r="K686" s="15">
        <f t="shared" si="206"/>
        <v>39300</v>
      </c>
    </row>
    <row r="687" spans="1:11" x14ac:dyDescent="0.25">
      <c r="A687" s="17" t="s">
        <v>395</v>
      </c>
      <c r="B687" s="8" t="s">
        <v>478</v>
      </c>
      <c r="C687" s="7">
        <v>300</v>
      </c>
      <c r="D687" s="14" t="s">
        <v>57</v>
      </c>
      <c r="E687" s="14" t="s">
        <v>100</v>
      </c>
      <c r="F687" s="15">
        <f>'[1]8. разд '!F1018</f>
        <v>39300</v>
      </c>
      <c r="G687" s="15">
        <f>'[1]8. разд '!G1018</f>
        <v>39300</v>
      </c>
      <c r="H687" s="15">
        <f>'[1]8. разд '!H1018</f>
        <v>0</v>
      </c>
      <c r="I687" s="15">
        <f>'[1]8. разд '!I1018</f>
        <v>0</v>
      </c>
      <c r="J687" s="15">
        <f>'[1]8. разд '!J1018</f>
        <v>39300</v>
      </c>
      <c r="K687" s="15">
        <f>'[1]8. разд '!K1018</f>
        <v>39300</v>
      </c>
    </row>
    <row r="688" spans="1:11" ht="89.25" x14ac:dyDescent="0.25">
      <c r="A688" s="17" t="s">
        <v>479</v>
      </c>
      <c r="B688" s="8" t="s">
        <v>480</v>
      </c>
      <c r="C688" s="7"/>
      <c r="D688" s="14"/>
      <c r="E688" s="14"/>
      <c r="F688" s="15">
        <f t="shared" ref="F688:K688" si="207">F689+F692</f>
        <v>6369999.9999999991</v>
      </c>
      <c r="G688" s="15">
        <f t="shared" si="207"/>
        <v>6369999.9999999991</v>
      </c>
      <c r="H688" s="15">
        <f t="shared" si="207"/>
        <v>0</v>
      </c>
      <c r="I688" s="15">
        <f t="shared" si="207"/>
        <v>0</v>
      </c>
      <c r="J688" s="15">
        <f t="shared" si="207"/>
        <v>6369999.9999999991</v>
      </c>
      <c r="K688" s="15">
        <f t="shared" si="207"/>
        <v>6369999.9999999991</v>
      </c>
    </row>
    <row r="689" spans="1:11" ht="63.75" x14ac:dyDescent="0.25">
      <c r="A689" s="17" t="s">
        <v>21</v>
      </c>
      <c r="B689" s="8" t="s">
        <v>480</v>
      </c>
      <c r="C689" s="7">
        <v>100</v>
      </c>
      <c r="D689" s="14"/>
      <c r="E689" s="14"/>
      <c r="F689" s="15">
        <f>F690</f>
        <v>6008401.2699999996</v>
      </c>
      <c r="G689" s="15">
        <f t="shared" ref="G689:K690" si="208">G690</f>
        <v>6008401.2699999996</v>
      </c>
      <c r="H689" s="15">
        <f t="shared" si="208"/>
        <v>0</v>
      </c>
      <c r="I689" s="15">
        <f t="shared" si="208"/>
        <v>0</v>
      </c>
      <c r="J689" s="15">
        <f t="shared" si="208"/>
        <v>6008401.2699999996</v>
      </c>
      <c r="K689" s="15">
        <f t="shared" si="208"/>
        <v>6008401.2699999996</v>
      </c>
    </row>
    <row r="690" spans="1:11" x14ac:dyDescent="0.25">
      <c r="A690" s="17" t="s">
        <v>56</v>
      </c>
      <c r="B690" s="8" t="s">
        <v>480</v>
      </c>
      <c r="C690" s="7">
        <v>100</v>
      </c>
      <c r="D690" s="14" t="s">
        <v>57</v>
      </c>
      <c r="E690" s="14"/>
      <c r="F690" s="15">
        <f>F691</f>
        <v>6008401.2699999996</v>
      </c>
      <c r="G690" s="15">
        <f t="shared" si="208"/>
        <v>6008401.2699999996</v>
      </c>
      <c r="H690" s="15">
        <f t="shared" si="208"/>
        <v>0</v>
      </c>
      <c r="I690" s="15">
        <f t="shared" si="208"/>
        <v>0</v>
      </c>
      <c r="J690" s="15">
        <f t="shared" si="208"/>
        <v>6008401.2699999996</v>
      </c>
      <c r="K690" s="15">
        <f t="shared" si="208"/>
        <v>6008401.2699999996</v>
      </c>
    </row>
    <row r="691" spans="1:11" x14ac:dyDescent="0.25">
      <c r="A691" s="17" t="s">
        <v>395</v>
      </c>
      <c r="B691" s="8" t="s">
        <v>480</v>
      </c>
      <c r="C691" s="7">
        <v>100</v>
      </c>
      <c r="D691" s="14" t="s">
        <v>57</v>
      </c>
      <c r="E691" s="14" t="s">
        <v>100</v>
      </c>
      <c r="F691" s="15">
        <f>'[1]8. разд '!F1020</f>
        <v>6008401.2699999996</v>
      </c>
      <c r="G691" s="15">
        <f>'[1]8. разд '!G1020</f>
        <v>6008401.2699999996</v>
      </c>
      <c r="H691" s="15">
        <f>'[1]8. разд '!H1020</f>
        <v>0</v>
      </c>
      <c r="I691" s="15">
        <f>'[1]8. разд '!I1020</f>
        <v>0</v>
      </c>
      <c r="J691" s="15">
        <f>'[1]8. разд '!J1020</f>
        <v>6008401.2699999996</v>
      </c>
      <c r="K691" s="15">
        <f>'[1]8. разд '!K1020</f>
        <v>6008401.2699999996</v>
      </c>
    </row>
    <row r="692" spans="1:11" ht="25.5" x14ac:dyDescent="0.25">
      <c r="A692" s="17" t="s">
        <v>25</v>
      </c>
      <c r="B692" s="8" t="s">
        <v>480</v>
      </c>
      <c r="C692" s="7">
        <v>200</v>
      </c>
      <c r="D692" s="14"/>
      <c r="E692" s="14"/>
      <c r="F692" s="15">
        <f>F693</f>
        <v>361598.72999999992</v>
      </c>
      <c r="G692" s="15">
        <f t="shared" ref="G692:K693" si="209">G693</f>
        <v>361598.72999999992</v>
      </c>
      <c r="H692" s="15">
        <f t="shared" si="209"/>
        <v>0</v>
      </c>
      <c r="I692" s="15">
        <f t="shared" si="209"/>
        <v>0</v>
      </c>
      <c r="J692" s="15">
        <f t="shared" si="209"/>
        <v>361598.72999999992</v>
      </c>
      <c r="K692" s="15">
        <f t="shared" si="209"/>
        <v>361598.72999999992</v>
      </c>
    </row>
    <row r="693" spans="1:11" x14ac:dyDescent="0.25">
      <c r="A693" s="17" t="s">
        <v>56</v>
      </c>
      <c r="B693" s="8" t="s">
        <v>480</v>
      </c>
      <c r="C693" s="7">
        <v>200</v>
      </c>
      <c r="D693" s="14" t="s">
        <v>57</v>
      </c>
      <c r="E693" s="14"/>
      <c r="F693" s="15">
        <f>F694</f>
        <v>361598.72999999992</v>
      </c>
      <c r="G693" s="15">
        <f t="shared" si="209"/>
        <v>361598.72999999992</v>
      </c>
      <c r="H693" s="15">
        <f t="shared" si="209"/>
        <v>0</v>
      </c>
      <c r="I693" s="15">
        <f t="shared" si="209"/>
        <v>0</v>
      </c>
      <c r="J693" s="15">
        <f t="shared" si="209"/>
        <v>361598.72999999992</v>
      </c>
      <c r="K693" s="15">
        <f t="shared" si="209"/>
        <v>361598.72999999992</v>
      </c>
    </row>
    <row r="694" spans="1:11" x14ac:dyDescent="0.25">
      <c r="A694" s="17" t="s">
        <v>395</v>
      </c>
      <c r="B694" s="8" t="s">
        <v>480</v>
      </c>
      <c r="C694" s="7">
        <v>200</v>
      </c>
      <c r="D694" s="14" t="s">
        <v>57</v>
      </c>
      <c r="E694" s="14" t="s">
        <v>100</v>
      </c>
      <c r="F694" s="15">
        <f>'[1]8. разд '!F1021</f>
        <v>361598.72999999992</v>
      </c>
      <c r="G694" s="15">
        <f>'[1]8. разд '!G1021</f>
        <v>361598.72999999992</v>
      </c>
      <c r="H694" s="15">
        <f>'[1]8. разд '!H1021</f>
        <v>0</v>
      </c>
      <c r="I694" s="15">
        <f>'[1]8. разд '!I1021</f>
        <v>0</v>
      </c>
      <c r="J694" s="15">
        <f>'[1]8. разд '!J1021</f>
        <v>361598.72999999992</v>
      </c>
      <c r="K694" s="15">
        <f>'[1]8. разд '!K1021</f>
        <v>361598.72999999992</v>
      </c>
    </row>
    <row r="695" spans="1:11" ht="51" x14ac:dyDescent="0.25">
      <c r="A695" s="17" t="s">
        <v>481</v>
      </c>
      <c r="B695" s="8" t="s">
        <v>482</v>
      </c>
      <c r="C695" s="7"/>
      <c r="D695" s="14"/>
      <c r="E695" s="14"/>
      <c r="F695" s="15">
        <f t="shared" ref="F695:K695" si="210">F696+F700+F704</f>
        <v>2556400</v>
      </c>
      <c r="G695" s="15">
        <f t="shared" si="210"/>
        <v>2556400</v>
      </c>
      <c r="H695" s="15">
        <f t="shared" si="210"/>
        <v>0</v>
      </c>
      <c r="I695" s="15">
        <f t="shared" si="210"/>
        <v>0</v>
      </c>
      <c r="J695" s="15">
        <f t="shared" si="210"/>
        <v>2556400</v>
      </c>
      <c r="K695" s="15">
        <f t="shared" si="210"/>
        <v>2556400</v>
      </c>
    </row>
    <row r="696" spans="1:11" ht="76.5" x14ac:dyDescent="0.25">
      <c r="A696" s="17" t="s">
        <v>483</v>
      </c>
      <c r="B696" s="8" t="s">
        <v>484</v>
      </c>
      <c r="C696" s="7"/>
      <c r="D696" s="14"/>
      <c r="E696" s="14"/>
      <c r="F696" s="15">
        <f>F697</f>
        <v>1999200</v>
      </c>
      <c r="G696" s="15">
        <f t="shared" ref="G696:K698" si="211">G697</f>
        <v>1999200</v>
      </c>
      <c r="H696" s="15">
        <f t="shared" si="211"/>
        <v>0</v>
      </c>
      <c r="I696" s="15">
        <f t="shared" si="211"/>
        <v>0</v>
      </c>
      <c r="J696" s="15">
        <f t="shared" si="211"/>
        <v>1999200</v>
      </c>
      <c r="K696" s="15">
        <f t="shared" si="211"/>
        <v>1999200</v>
      </c>
    </row>
    <row r="697" spans="1:11" x14ac:dyDescent="0.25">
      <c r="A697" s="17" t="s">
        <v>55</v>
      </c>
      <c r="B697" s="8" t="s">
        <v>484</v>
      </c>
      <c r="C697" s="7">
        <v>300</v>
      </c>
      <c r="D697" s="14"/>
      <c r="E697" s="14"/>
      <c r="F697" s="15">
        <f>F698</f>
        <v>1999200</v>
      </c>
      <c r="G697" s="15">
        <f t="shared" si="211"/>
        <v>1999200</v>
      </c>
      <c r="H697" s="15">
        <f t="shared" si="211"/>
        <v>0</v>
      </c>
      <c r="I697" s="15">
        <f t="shared" si="211"/>
        <v>0</v>
      </c>
      <c r="J697" s="15">
        <f t="shared" si="211"/>
        <v>1999200</v>
      </c>
      <c r="K697" s="15">
        <f t="shared" si="211"/>
        <v>1999200</v>
      </c>
    </row>
    <row r="698" spans="1:11" x14ac:dyDescent="0.25">
      <c r="A698" s="17" t="s">
        <v>56</v>
      </c>
      <c r="B698" s="8" t="s">
        <v>484</v>
      </c>
      <c r="C698" s="7">
        <v>300</v>
      </c>
      <c r="D698" s="14" t="s">
        <v>57</v>
      </c>
      <c r="E698" s="14"/>
      <c r="F698" s="15">
        <f>F699</f>
        <v>1999200</v>
      </c>
      <c r="G698" s="15">
        <f t="shared" si="211"/>
        <v>1999200</v>
      </c>
      <c r="H698" s="15">
        <f t="shared" si="211"/>
        <v>0</v>
      </c>
      <c r="I698" s="15">
        <f t="shared" si="211"/>
        <v>0</v>
      </c>
      <c r="J698" s="15">
        <f t="shared" si="211"/>
        <v>1999200</v>
      </c>
      <c r="K698" s="15">
        <f t="shared" si="211"/>
        <v>1999200</v>
      </c>
    </row>
    <row r="699" spans="1:11" x14ac:dyDescent="0.25">
      <c r="A699" s="17" t="s">
        <v>46</v>
      </c>
      <c r="B699" s="8" t="s">
        <v>484</v>
      </c>
      <c r="C699" s="7">
        <v>300</v>
      </c>
      <c r="D699" s="14" t="s">
        <v>57</v>
      </c>
      <c r="E699" s="14" t="s">
        <v>72</v>
      </c>
      <c r="F699" s="15">
        <f>'[1]8. разд '!F992</f>
        <v>1999200</v>
      </c>
      <c r="G699" s="15">
        <f>'[1]8. разд '!G992</f>
        <v>1999200</v>
      </c>
      <c r="H699" s="15">
        <f>'[1]8. разд '!H992</f>
        <v>0</v>
      </c>
      <c r="I699" s="15">
        <f>'[1]8. разд '!I992</f>
        <v>0</v>
      </c>
      <c r="J699" s="15">
        <f>'[1]8. разд '!J992</f>
        <v>1999200</v>
      </c>
      <c r="K699" s="15">
        <f>'[1]8. разд '!K992</f>
        <v>1999200</v>
      </c>
    </row>
    <row r="700" spans="1:11" ht="76.5" x14ac:dyDescent="0.25">
      <c r="A700" s="17" t="s">
        <v>485</v>
      </c>
      <c r="B700" s="8" t="s">
        <v>486</v>
      </c>
      <c r="C700" s="7"/>
      <c r="D700" s="14"/>
      <c r="E700" s="14"/>
      <c r="F700" s="15">
        <f>F701</f>
        <v>33800</v>
      </c>
      <c r="G700" s="15">
        <f t="shared" ref="G700:K702" si="212">G701</f>
        <v>33800</v>
      </c>
      <c r="H700" s="15">
        <f t="shared" si="212"/>
        <v>0</v>
      </c>
      <c r="I700" s="15">
        <f t="shared" si="212"/>
        <v>0</v>
      </c>
      <c r="J700" s="15">
        <f t="shared" si="212"/>
        <v>33800</v>
      </c>
      <c r="K700" s="15">
        <f t="shared" si="212"/>
        <v>33800</v>
      </c>
    </row>
    <row r="701" spans="1:11" ht="25.5" x14ac:dyDescent="0.25">
      <c r="A701" s="17" t="s">
        <v>25</v>
      </c>
      <c r="B701" s="8" t="s">
        <v>486</v>
      </c>
      <c r="C701" s="7">
        <v>200</v>
      </c>
      <c r="D701" s="14"/>
      <c r="E701" s="14"/>
      <c r="F701" s="15">
        <f>F702</f>
        <v>33800</v>
      </c>
      <c r="G701" s="15">
        <f t="shared" si="212"/>
        <v>33800</v>
      </c>
      <c r="H701" s="15">
        <f t="shared" si="212"/>
        <v>0</v>
      </c>
      <c r="I701" s="15">
        <f t="shared" si="212"/>
        <v>0</v>
      </c>
      <c r="J701" s="15">
        <f t="shared" si="212"/>
        <v>33800</v>
      </c>
      <c r="K701" s="15">
        <f t="shared" si="212"/>
        <v>33800</v>
      </c>
    </row>
    <row r="702" spans="1:11" x14ac:dyDescent="0.25">
      <c r="A702" s="17" t="s">
        <v>56</v>
      </c>
      <c r="B702" s="8" t="s">
        <v>486</v>
      </c>
      <c r="C702" s="7">
        <v>200</v>
      </c>
      <c r="D702" s="14" t="s">
        <v>57</v>
      </c>
      <c r="E702" s="14"/>
      <c r="F702" s="15">
        <f>F703</f>
        <v>33800</v>
      </c>
      <c r="G702" s="15">
        <f t="shared" si="212"/>
        <v>33800</v>
      </c>
      <c r="H702" s="15">
        <f t="shared" si="212"/>
        <v>0</v>
      </c>
      <c r="I702" s="15">
        <f t="shared" si="212"/>
        <v>0</v>
      </c>
      <c r="J702" s="15">
        <f t="shared" si="212"/>
        <v>33800</v>
      </c>
      <c r="K702" s="15">
        <f t="shared" si="212"/>
        <v>33800</v>
      </c>
    </row>
    <row r="703" spans="1:11" x14ac:dyDescent="0.25">
      <c r="A703" s="17" t="s">
        <v>46</v>
      </c>
      <c r="B703" s="8" t="s">
        <v>486</v>
      </c>
      <c r="C703" s="7">
        <v>200</v>
      </c>
      <c r="D703" s="14" t="s">
        <v>57</v>
      </c>
      <c r="E703" s="14" t="s">
        <v>72</v>
      </c>
      <c r="F703" s="15">
        <f>'[1]8. разд '!F994</f>
        <v>33800</v>
      </c>
      <c r="G703" s="15">
        <f>'[1]8. разд '!G994</f>
        <v>33800</v>
      </c>
      <c r="H703" s="15">
        <f>'[1]8. разд '!H994</f>
        <v>0</v>
      </c>
      <c r="I703" s="15">
        <f>'[1]8. разд '!I994</f>
        <v>0</v>
      </c>
      <c r="J703" s="15">
        <f>'[1]8. разд '!J994</f>
        <v>33800</v>
      </c>
      <c r="K703" s="15">
        <f>'[1]8. разд '!K994</f>
        <v>33800</v>
      </c>
    </row>
    <row r="704" spans="1:11" ht="114.75" x14ac:dyDescent="0.25">
      <c r="A704" s="17" t="s">
        <v>487</v>
      </c>
      <c r="B704" s="8" t="s">
        <v>488</v>
      </c>
      <c r="C704" s="7"/>
      <c r="D704" s="14"/>
      <c r="E704" s="14"/>
      <c r="F704" s="15">
        <f>F705</f>
        <v>523400</v>
      </c>
      <c r="G704" s="15">
        <f t="shared" ref="G704:K706" si="213">G705</f>
        <v>523400</v>
      </c>
      <c r="H704" s="15">
        <f t="shared" si="213"/>
        <v>0</v>
      </c>
      <c r="I704" s="15">
        <f t="shared" si="213"/>
        <v>0</v>
      </c>
      <c r="J704" s="15">
        <f t="shared" si="213"/>
        <v>523400</v>
      </c>
      <c r="K704" s="15">
        <f t="shared" si="213"/>
        <v>523400</v>
      </c>
    </row>
    <row r="705" spans="1:11" x14ac:dyDescent="0.25">
      <c r="A705" s="17" t="s">
        <v>55</v>
      </c>
      <c r="B705" s="8" t="s">
        <v>488</v>
      </c>
      <c r="C705" s="7">
        <v>300</v>
      </c>
      <c r="D705" s="14"/>
      <c r="E705" s="14"/>
      <c r="F705" s="15">
        <f>F706</f>
        <v>523400</v>
      </c>
      <c r="G705" s="15">
        <f t="shared" si="213"/>
        <v>523400</v>
      </c>
      <c r="H705" s="15">
        <f t="shared" si="213"/>
        <v>0</v>
      </c>
      <c r="I705" s="15">
        <f t="shared" si="213"/>
        <v>0</v>
      </c>
      <c r="J705" s="15">
        <f t="shared" si="213"/>
        <v>523400</v>
      </c>
      <c r="K705" s="15">
        <f t="shared" si="213"/>
        <v>523400</v>
      </c>
    </row>
    <row r="706" spans="1:11" x14ac:dyDescent="0.25">
      <c r="A706" s="17" t="s">
        <v>56</v>
      </c>
      <c r="B706" s="8" t="s">
        <v>488</v>
      </c>
      <c r="C706" s="7">
        <v>300</v>
      </c>
      <c r="D706" s="14" t="s">
        <v>57</v>
      </c>
      <c r="E706" s="14"/>
      <c r="F706" s="15">
        <f>F707</f>
        <v>523400</v>
      </c>
      <c r="G706" s="15">
        <f t="shared" si="213"/>
        <v>523400</v>
      </c>
      <c r="H706" s="15">
        <f t="shared" si="213"/>
        <v>0</v>
      </c>
      <c r="I706" s="15">
        <f t="shared" si="213"/>
        <v>0</v>
      </c>
      <c r="J706" s="15">
        <f t="shared" si="213"/>
        <v>523400</v>
      </c>
      <c r="K706" s="15">
        <f t="shared" si="213"/>
        <v>523400</v>
      </c>
    </row>
    <row r="707" spans="1:11" x14ac:dyDescent="0.25">
      <c r="A707" s="17" t="s">
        <v>46</v>
      </c>
      <c r="B707" s="8" t="s">
        <v>488</v>
      </c>
      <c r="C707" s="7">
        <v>300</v>
      </c>
      <c r="D707" s="14" t="s">
        <v>57</v>
      </c>
      <c r="E707" s="14" t="s">
        <v>72</v>
      </c>
      <c r="F707" s="15">
        <f>'[1]8. разд '!F996</f>
        <v>523400</v>
      </c>
      <c r="G707" s="15">
        <f>'[1]8. разд '!G996</f>
        <v>523400</v>
      </c>
      <c r="H707" s="15">
        <f>'[1]8. разд '!H996</f>
        <v>0</v>
      </c>
      <c r="I707" s="15">
        <f>'[1]8. разд '!I996</f>
        <v>0</v>
      </c>
      <c r="J707" s="15">
        <f>'[1]8. разд '!J996</f>
        <v>523400</v>
      </c>
      <c r="K707" s="15">
        <f>'[1]8. разд '!K996</f>
        <v>523400</v>
      </c>
    </row>
    <row r="708" spans="1:11" x14ac:dyDescent="0.25">
      <c r="A708" s="17" t="s">
        <v>489</v>
      </c>
      <c r="B708" s="8" t="s">
        <v>490</v>
      </c>
      <c r="C708" s="7"/>
      <c r="D708" s="14"/>
      <c r="E708" s="14"/>
      <c r="F708" s="15" t="e">
        <f t="shared" ref="F708:K708" si="214">F709</f>
        <v>#REF!</v>
      </c>
      <c r="G708" s="15" t="e">
        <f t="shared" si="214"/>
        <v>#REF!</v>
      </c>
      <c r="H708" s="15" t="e">
        <f t="shared" si="214"/>
        <v>#REF!</v>
      </c>
      <c r="I708" s="15" t="e">
        <f t="shared" si="214"/>
        <v>#REF!</v>
      </c>
      <c r="J708" s="15">
        <f t="shared" si="214"/>
        <v>7845485.4300000006</v>
      </c>
      <c r="K708" s="15">
        <f t="shared" si="214"/>
        <v>2122717</v>
      </c>
    </row>
    <row r="709" spans="1:11" ht="38.25" x14ac:dyDescent="0.25">
      <c r="A709" s="17" t="s">
        <v>491</v>
      </c>
      <c r="B709" s="8" t="s">
        <v>492</v>
      </c>
      <c r="C709" s="7"/>
      <c r="D709" s="14"/>
      <c r="E709" s="14"/>
      <c r="F709" s="15" t="e">
        <f t="shared" ref="F709:K709" si="215">F710+F718+F726+F730+F722+F714</f>
        <v>#REF!</v>
      </c>
      <c r="G709" s="15" t="e">
        <f t="shared" si="215"/>
        <v>#REF!</v>
      </c>
      <c r="H709" s="15" t="e">
        <f t="shared" si="215"/>
        <v>#REF!</v>
      </c>
      <c r="I709" s="15" t="e">
        <f t="shared" si="215"/>
        <v>#REF!</v>
      </c>
      <c r="J709" s="15">
        <f t="shared" si="215"/>
        <v>7845485.4300000006</v>
      </c>
      <c r="K709" s="15">
        <f t="shared" si="215"/>
        <v>2122717</v>
      </c>
    </row>
    <row r="710" spans="1:11" ht="38.25" x14ac:dyDescent="0.25">
      <c r="A710" s="17" t="s">
        <v>493</v>
      </c>
      <c r="B710" s="8" t="s">
        <v>494</v>
      </c>
      <c r="C710" s="7"/>
      <c r="D710" s="14"/>
      <c r="E710" s="14"/>
      <c r="F710" s="15">
        <f>F711</f>
        <v>2122717</v>
      </c>
      <c r="G710" s="15">
        <f t="shared" ref="G710:K712" si="216">G711</f>
        <v>2122717</v>
      </c>
      <c r="H710" s="15">
        <f t="shared" si="216"/>
        <v>0</v>
      </c>
      <c r="I710" s="15">
        <f t="shared" si="216"/>
        <v>0</v>
      </c>
      <c r="J710" s="15">
        <f t="shared" si="216"/>
        <v>2122717</v>
      </c>
      <c r="K710" s="15">
        <f t="shared" si="216"/>
        <v>2122717</v>
      </c>
    </row>
    <row r="711" spans="1:11" ht="38.25" x14ac:dyDescent="0.25">
      <c r="A711" s="17" t="s">
        <v>51</v>
      </c>
      <c r="B711" s="8" t="s">
        <v>494</v>
      </c>
      <c r="C711" s="7">
        <v>600</v>
      </c>
      <c r="D711" s="14"/>
      <c r="E711" s="14"/>
      <c r="F711" s="15">
        <f>F712</f>
        <v>2122717</v>
      </c>
      <c r="G711" s="15">
        <f t="shared" si="216"/>
        <v>2122717</v>
      </c>
      <c r="H711" s="15">
        <f t="shared" si="216"/>
        <v>0</v>
      </c>
      <c r="I711" s="15">
        <f t="shared" si="216"/>
        <v>0</v>
      </c>
      <c r="J711" s="15">
        <f t="shared" si="216"/>
        <v>2122717</v>
      </c>
      <c r="K711" s="15">
        <f t="shared" si="216"/>
        <v>2122717</v>
      </c>
    </row>
    <row r="712" spans="1:11" x14ac:dyDescent="0.25">
      <c r="A712" s="17" t="s">
        <v>22</v>
      </c>
      <c r="B712" s="8" t="s">
        <v>494</v>
      </c>
      <c r="C712" s="7">
        <v>600</v>
      </c>
      <c r="D712" s="14" t="s">
        <v>23</v>
      </c>
      <c r="E712" s="14"/>
      <c r="F712" s="15">
        <f>F713</f>
        <v>2122717</v>
      </c>
      <c r="G712" s="15">
        <f t="shared" si="216"/>
        <v>2122717</v>
      </c>
      <c r="H712" s="15">
        <f t="shared" si="216"/>
        <v>0</v>
      </c>
      <c r="I712" s="15">
        <f t="shared" si="216"/>
        <v>0</v>
      </c>
      <c r="J712" s="15">
        <f t="shared" si="216"/>
        <v>2122717</v>
      </c>
      <c r="K712" s="15">
        <f t="shared" si="216"/>
        <v>2122717</v>
      </c>
    </row>
    <row r="713" spans="1:11" x14ac:dyDescent="0.25">
      <c r="A713" s="17" t="s">
        <v>24</v>
      </c>
      <c r="B713" s="8" t="s">
        <v>494</v>
      </c>
      <c r="C713" s="7">
        <v>600</v>
      </c>
      <c r="D713" s="14" t="s">
        <v>23</v>
      </c>
      <c r="E713" s="14" t="s">
        <v>23</v>
      </c>
      <c r="F713" s="15">
        <f>'[1]8. разд '!F756</f>
        <v>2122717</v>
      </c>
      <c r="G713" s="15">
        <f>'[1]8. разд '!G756</f>
        <v>2122717</v>
      </c>
      <c r="H713" s="15">
        <f>'[1]8. разд '!H756</f>
        <v>0</v>
      </c>
      <c r="I713" s="15">
        <f>'[1]8. разд '!I756</f>
        <v>0</v>
      </c>
      <c r="J713" s="15">
        <f>'[1]8. разд '!J756</f>
        <v>2122717</v>
      </c>
      <c r="K713" s="15">
        <f>'[1]8. разд '!K756</f>
        <v>2122717</v>
      </c>
    </row>
    <row r="714" spans="1:11" ht="38.25" x14ac:dyDescent="0.25">
      <c r="A714" s="17" t="s">
        <v>495</v>
      </c>
      <c r="B714" s="8" t="s">
        <v>496</v>
      </c>
      <c r="C714" s="33"/>
      <c r="D714" s="34"/>
      <c r="E714" s="34"/>
      <c r="F714" s="15">
        <f>F715</f>
        <v>713119.65</v>
      </c>
      <c r="G714" s="15">
        <f t="shared" ref="G714:K716" si="217">G715</f>
        <v>0</v>
      </c>
      <c r="H714" s="15">
        <f t="shared" si="217"/>
        <v>0</v>
      </c>
      <c r="I714" s="15">
        <f t="shared" si="217"/>
        <v>0</v>
      </c>
      <c r="J714" s="15">
        <f t="shared" si="217"/>
        <v>713119.65</v>
      </c>
      <c r="K714" s="15">
        <f t="shared" si="217"/>
        <v>0</v>
      </c>
    </row>
    <row r="715" spans="1:11" ht="38.25" x14ac:dyDescent="0.25">
      <c r="A715" s="17" t="s">
        <v>51</v>
      </c>
      <c r="B715" s="8" t="s">
        <v>496</v>
      </c>
      <c r="C715" s="33">
        <v>600</v>
      </c>
      <c r="D715" s="34"/>
      <c r="E715" s="34"/>
      <c r="F715" s="15">
        <f>F716</f>
        <v>713119.65</v>
      </c>
      <c r="G715" s="15">
        <f t="shared" si="217"/>
        <v>0</v>
      </c>
      <c r="H715" s="15">
        <f t="shared" si="217"/>
        <v>0</v>
      </c>
      <c r="I715" s="15">
        <f t="shared" si="217"/>
        <v>0</v>
      </c>
      <c r="J715" s="15">
        <f t="shared" si="217"/>
        <v>713119.65</v>
      </c>
      <c r="K715" s="15">
        <f t="shared" si="217"/>
        <v>0</v>
      </c>
    </row>
    <row r="716" spans="1:11" x14ac:dyDescent="0.25">
      <c r="A716" s="17" t="s">
        <v>22</v>
      </c>
      <c r="B716" s="8" t="s">
        <v>496</v>
      </c>
      <c r="C716" s="33">
        <v>600</v>
      </c>
      <c r="D716" s="34" t="s">
        <v>23</v>
      </c>
      <c r="E716" s="34"/>
      <c r="F716" s="15">
        <f>F717</f>
        <v>713119.65</v>
      </c>
      <c r="G716" s="15">
        <f t="shared" si="217"/>
        <v>0</v>
      </c>
      <c r="H716" s="15">
        <f t="shared" si="217"/>
        <v>0</v>
      </c>
      <c r="I716" s="15">
        <f t="shared" si="217"/>
        <v>0</v>
      </c>
      <c r="J716" s="15">
        <f t="shared" si="217"/>
        <v>713119.65</v>
      </c>
      <c r="K716" s="15">
        <f t="shared" si="217"/>
        <v>0</v>
      </c>
    </row>
    <row r="717" spans="1:11" x14ac:dyDescent="0.25">
      <c r="A717" s="17" t="s">
        <v>24</v>
      </c>
      <c r="B717" s="8" t="s">
        <v>496</v>
      </c>
      <c r="C717" s="33">
        <v>600</v>
      </c>
      <c r="D717" s="34" t="s">
        <v>23</v>
      </c>
      <c r="E717" s="34" t="s">
        <v>23</v>
      </c>
      <c r="F717" s="15">
        <f>'[1]8. разд '!F758</f>
        <v>713119.65</v>
      </c>
      <c r="G717" s="15">
        <f>'[1]8. разд '!G758</f>
        <v>0</v>
      </c>
      <c r="H717" s="15">
        <f>'[1]8. разд '!H758</f>
        <v>0</v>
      </c>
      <c r="I717" s="15">
        <f>'[1]8. разд '!I758</f>
        <v>0</v>
      </c>
      <c r="J717" s="15">
        <f>'[1]8. разд '!J758</f>
        <v>713119.65</v>
      </c>
      <c r="K717" s="15">
        <f>'[1]8. разд '!K758</f>
        <v>0</v>
      </c>
    </row>
    <row r="718" spans="1:11" ht="25.5" x14ac:dyDescent="0.25">
      <c r="A718" s="17" t="s">
        <v>497</v>
      </c>
      <c r="B718" s="8" t="s">
        <v>498</v>
      </c>
      <c r="C718" s="7"/>
      <c r="D718" s="14"/>
      <c r="E718" s="14"/>
      <c r="F718" s="15">
        <f>F719</f>
        <v>3700000</v>
      </c>
      <c r="G718" s="15">
        <f t="shared" ref="G718:K720" si="218">G719</f>
        <v>0</v>
      </c>
      <c r="H718" s="15">
        <f t="shared" si="218"/>
        <v>-370000</v>
      </c>
      <c r="I718" s="15">
        <f t="shared" si="218"/>
        <v>0</v>
      </c>
      <c r="J718" s="15">
        <f t="shared" si="218"/>
        <v>3330000</v>
      </c>
      <c r="K718" s="15">
        <f t="shared" si="218"/>
        <v>0</v>
      </c>
    </row>
    <row r="719" spans="1:11" ht="38.25" x14ac:dyDescent="0.25">
      <c r="A719" s="17" t="s">
        <v>51</v>
      </c>
      <c r="B719" s="8" t="s">
        <v>498</v>
      </c>
      <c r="C719" s="7">
        <v>600</v>
      </c>
      <c r="D719" s="14"/>
      <c r="E719" s="14"/>
      <c r="F719" s="15">
        <f>F720</f>
        <v>3700000</v>
      </c>
      <c r="G719" s="15">
        <f t="shared" si="218"/>
        <v>0</v>
      </c>
      <c r="H719" s="15">
        <f t="shared" si="218"/>
        <v>-370000</v>
      </c>
      <c r="I719" s="15">
        <f t="shared" si="218"/>
        <v>0</v>
      </c>
      <c r="J719" s="15">
        <f t="shared" si="218"/>
        <v>3330000</v>
      </c>
      <c r="K719" s="15">
        <f t="shared" si="218"/>
        <v>0</v>
      </c>
    </row>
    <row r="720" spans="1:11" x14ac:dyDescent="0.25">
      <c r="A720" s="17" t="s">
        <v>22</v>
      </c>
      <c r="B720" s="8" t="s">
        <v>498</v>
      </c>
      <c r="C720" s="7">
        <v>600</v>
      </c>
      <c r="D720" s="14" t="s">
        <v>23</v>
      </c>
      <c r="E720" s="14"/>
      <c r="F720" s="15">
        <f>F721</f>
        <v>3700000</v>
      </c>
      <c r="G720" s="15">
        <f t="shared" si="218"/>
        <v>0</v>
      </c>
      <c r="H720" s="15">
        <f t="shared" si="218"/>
        <v>-370000</v>
      </c>
      <c r="I720" s="15">
        <f t="shared" si="218"/>
        <v>0</v>
      </c>
      <c r="J720" s="15">
        <f t="shared" si="218"/>
        <v>3330000</v>
      </c>
      <c r="K720" s="15">
        <f t="shared" si="218"/>
        <v>0</v>
      </c>
    </row>
    <row r="721" spans="1:11" x14ac:dyDescent="0.25">
      <c r="A721" s="17" t="s">
        <v>24</v>
      </c>
      <c r="B721" s="8" t="s">
        <v>498</v>
      </c>
      <c r="C721" s="7">
        <v>600</v>
      </c>
      <c r="D721" s="14" t="s">
        <v>23</v>
      </c>
      <c r="E721" s="14" t="s">
        <v>23</v>
      </c>
      <c r="F721" s="15">
        <f>'[1]8. разд '!F760</f>
        <v>3700000</v>
      </c>
      <c r="G721" s="15">
        <f>'[1]8. разд '!G760</f>
        <v>0</v>
      </c>
      <c r="H721" s="15">
        <f>'[1]8. разд '!H760</f>
        <v>-370000</v>
      </c>
      <c r="I721" s="15">
        <f>'[1]8. разд '!I760</f>
        <v>0</v>
      </c>
      <c r="J721" s="15">
        <f>'[1]8. разд '!J760</f>
        <v>3330000</v>
      </c>
      <c r="K721" s="15">
        <f>'[1]8. разд '!K760</f>
        <v>0</v>
      </c>
    </row>
    <row r="722" spans="1:11" ht="38.25" x14ac:dyDescent="0.25">
      <c r="A722" s="17" t="s">
        <v>499</v>
      </c>
      <c r="B722" s="8" t="s">
        <v>500</v>
      </c>
      <c r="C722" s="7"/>
      <c r="D722" s="14"/>
      <c r="E722" s="14"/>
      <c r="F722" s="15" t="e">
        <f>#REF!+#REF!+F723</f>
        <v>#REF!</v>
      </c>
      <c r="G722" s="15" t="e">
        <f>#REF!+#REF!+G723</f>
        <v>#REF!</v>
      </c>
      <c r="H722" s="15" t="e">
        <f>#REF!+#REF!+H723</f>
        <v>#REF!</v>
      </c>
      <c r="I722" s="15" t="e">
        <f>#REF!+#REF!+I723</f>
        <v>#REF!</v>
      </c>
      <c r="J722" s="15">
        <f>J723</f>
        <v>20000</v>
      </c>
      <c r="K722" s="15">
        <f>K723</f>
        <v>0</v>
      </c>
    </row>
    <row r="723" spans="1:11" ht="38.25" x14ac:dyDescent="0.25">
      <c r="A723" s="17" t="s">
        <v>51</v>
      </c>
      <c r="B723" s="8" t="s">
        <v>500</v>
      </c>
      <c r="C723" s="7">
        <v>600</v>
      </c>
      <c r="D723" s="14"/>
      <c r="E723" s="14"/>
      <c r="F723" s="15">
        <f>F724</f>
        <v>100000</v>
      </c>
      <c r="G723" s="15">
        <f t="shared" ref="G723:K724" si="219">G724</f>
        <v>0</v>
      </c>
      <c r="H723" s="15">
        <f t="shared" si="219"/>
        <v>-80000</v>
      </c>
      <c r="I723" s="15">
        <f t="shared" si="219"/>
        <v>0</v>
      </c>
      <c r="J723" s="15">
        <f t="shared" si="219"/>
        <v>20000</v>
      </c>
      <c r="K723" s="15">
        <f t="shared" si="219"/>
        <v>0</v>
      </c>
    </row>
    <row r="724" spans="1:11" x14ac:dyDescent="0.25">
      <c r="A724" s="17" t="s">
        <v>22</v>
      </c>
      <c r="B724" s="8" t="s">
        <v>500</v>
      </c>
      <c r="C724" s="7">
        <v>600</v>
      </c>
      <c r="D724" s="14" t="s">
        <v>23</v>
      </c>
      <c r="E724" s="14"/>
      <c r="F724" s="15">
        <f>F725</f>
        <v>100000</v>
      </c>
      <c r="G724" s="15">
        <f t="shared" si="219"/>
        <v>0</v>
      </c>
      <c r="H724" s="15">
        <f t="shared" si="219"/>
        <v>-80000</v>
      </c>
      <c r="I724" s="15">
        <f t="shared" si="219"/>
        <v>0</v>
      </c>
      <c r="J724" s="15">
        <f t="shared" si="219"/>
        <v>20000</v>
      </c>
      <c r="K724" s="15">
        <f t="shared" si="219"/>
        <v>0</v>
      </c>
    </row>
    <row r="725" spans="1:11" x14ac:dyDescent="0.25">
      <c r="A725" s="17" t="s">
        <v>24</v>
      </c>
      <c r="B725" s="8" t="s">
        <v>500</v>
      </c>
      <c r="C725" s="7">
        <v>600</v>
      </c>
      <c r="D725" s="14" t="s">
        <v>23</v>
      </c>
      <c r="E725" s="14" t="s">
        <v>23</v>
      </c>
      <c r="F725" s="15">
        <f>'[1]8. разд '!F764</f>
        <v>100000</v>
      </c>
      <c r="G725" s="15">
        <f>'[1]8. разд '!G764</f>
        <v>0</v>
      </c>
      <c r="H725" s="15">
        <f>'[1]8. разд '!H764</f>
        <v>-80000</v>
      </c>
      <c r="I725" s="15">
        <f>'[1]8. разд '!I764</f>
        <v>0</v>
      </c>
      <c r="J725" s="15">
        <f>'[1]8. разд '!J764</f>
        <v>20000</v>
      </c>
      <c r="K725" s="15">
        <f>'[1]8. разд '!K764</f>
        <v>0</v>
      </c>
    </row>
    <row r="726" spans="1:11" ht="25.5" x14ac:dyDescent="0.25">
      <c r="A726" s="17" t="s">
        <v>501</v>
      </c>
      <c r="B726" s="8" t="s">
        <v>502</v>
      </c>
      <c r="C726" s="7"/>
      <c r="D726" s="14"/>
      <c r="E726" s="14"/>
      <c r="F726" s="15">
        <f>F727</f>
        <v>0</v>
      </c>
      <c r="G726" s="15">
        <f t="shared" ref="G726:K728" si="220">G727</f>
        <v>0</v>
      </c>
      <c r="H726" s="15">
        <f t="shared" si="220"/>
        <v>450000</v>
      </c>
      <c r="I726" s="15">
        <f t="shared" si="220"/>
        <v>0</v>
      </c>
      <c r="J726" s="15">
        <f t="shared" si="220"/>
        <v>450000</v>
      </c>
      <c r="K726" s="15">
        <f t="shared" si="220"/>
        <v>0</v>
      </c>
    </row>
    <row r="727" spans="1:11" ht="38.25" x14ac:dyDescent="0.25">
      <c r="A727" s="17" t="s">
        <v>51</v>
      </c>
      <c r="B727" s="8" t="s">
        <v>502</v>
      </c>
      <c r="C727" s="7">
        <v>600</v>
      </c>
      <c r="D727" s="14"/>
      <c r="E727" s="14"/>
      <c r="F727" s="15">
        <f>F728</f>
        <v>0</v>
      </c>
      <c r="G727" s="15">
        <f t="shared" si="220"/>
        <v>0</v>
      </c>
      <c r="H727" s="15">
        <f t="shared" si="220"/>
        <v>450000</v>
      </c>
      <c r="I727" s="15">
        <f t="shared" si="220"/>
        <v>0</v>
      </c>
      <c r="J727" s="15">
        <f t="shared" si="220"/>
        <v>450000</v>
      </c>
      <c r="K727" s="15">
        <f t="shared" si="220"/>
        <v>0</v>
      </c>
    </row>
    <row r="728" spans="1:11" x14ac:dyDescent="0.25">
      <c r="A728" s="17" t="s">
        <v>22</v>
      </c>
      <c r="B728" s="8" t="s">
        <v>502</v>
      </c>
      <c r="C728" s="7">
        <v>600</v>
      </c>
      <c r="D728" s="14" t="s">
        <v>23</v>
      </c>
      <c r="E728" s="14"/>
      <c r="F728" s="15">
        <f>F729</f>
        <v>0</v>
      </c>
      <c r="G728" s="15">
        <f t="shared" si="220"/>
        <v>0</v>
      </c>
      <c r="H728" s="15">
        <f t="shared" si="220"/>
        <v>450000</v>
      </c>
      <c r="I728" s="15">
        <f t="shared" si="220"/>
        <v>0</v>
      </c>
      <c r="J728" s="15">
        <f t="shared" si="220"/>
        <v>450000</v>
      </c>
      <c r="K728" s="15">
        <f t="shared" si="220"/>
        <v>0</v>
      </c>
    </row>
    <row r="729" spans="1:11" x14ac:dyDescent="0.25">
      <c r="A729" s="17" t="s">
        <v>24</v>
      </c>
      <c r="B729" s="8" t="s">
        <v>502</v>
      </c>
      <c r="C729" s="7">
        <v>600</v>
      </c>
      <c r="D729" s="14" t="s">
        <v>23</v>
      </c>
      <c r="E729" s="14" t="s">
        <v>23</v>
      </c>
      <c r="F729" s="15">
        <f>'[1]8. разд '!F766</f>
        <v>0</v>
      </c>
      <c r="G729" s="15">
        <f>'[1]8. разд '!G766</f>
        <v>0</v>
      </c>
      <c r="H729" s="15">
        <f>'[1]8. разд '!H766</f>
        <v>450000</v>
      </c>
      <c r="I729" s="15">
        <f>'[1]8. разд '!I766</f>
        <v>0</v>
      </c>
      <c r="J729" s="15">
        <f>'[1]8. разд '!J766</f>
        <v>450000</v>
      </c>
      <c r="K729" s="15">
        <f>'[1]8. разд '!K766</f>
        <v>0</v>
      </c>
    </row>
    <row r="730" spans="1:11" ht="38.25" x14ac:dyDescent="0.25">
      <c r="A730" s="26" t="s">
        <v>503</v>
      </c>
      <c r="B730" s="8" t="s">
        <v>504</v>
      </c>
      <c r="C730" s="7"/>
      <c r="D730" s="14"/>
      <c r="E730" s="14"/>
      <c r="F730" s="15">
        <f>F731</f>
        <v>1209648.78</v>
      </c>
      <c r="G730" s="15">
        <f t="shared" ref="G730:K732" si="221">G731</f>
        <v>0</v>
      </c>
      <c r="H730" s="15">
        <f t="shared" si="221"/>
        <v>0</v>
      </c>
      <c r="I730" s="15">
        <f t="shared" si="221"/>
        <v>0</v>
      </c>
      <c r="J730" s="15">
        <f t="shared" si="221"/>
        <v>1209648.78</v>
      </c>
      <c r="K730" s="15">
        <f t="shared" si="221"/>
        <v>0</v>
      </c>
    </row>
    <row r="731" spans="1:11" ht="38.25" x14ac:dyDescent="0.25">
      <c r="A731" s="17" t="s">
        <v>51</v>
      </c>
      <c r="B731" s="8" t="s">
        <v>504</v>
      </c>
      <c r="C731" s="7">
        <v>600</v>
      </c>
      <c r="D731" s="14"/>
      <c r="E731" s="14"/>
      <c r="F731" s="15">
        <f>F732</f>
        <v>1209648.78</v>
      </c>
      <c r="G731" s="15">
        <f t="shared" si="221"/>
        <v>0</v>
      </c>
      <c r="H731" s="15">
        <f t="shared" si="221"/>
        <v>0</v>
      </c>
      <c r="I731" s="15">
        <f t="shared" si="221"/>
        <v>0</v>
      </c>
      <c r="J731" s="15">
        <f t="shared" si="221"/>
        <v>1209648.78</v>
      </c>
      <c r="K731" s="15">
        <f t="shared" si="221"/>
        <v>0</v>
      </c>
    </row>
    <row r="732" spans="1:11" x14ac:dyDescent="0.25">
      <c r="A732" s="17" t="s">
        <v>22</v>
      </c>
      <c r="B732" s="8" t="s">
        <v>504</v>
      </c>
      <c r="C732" s="7">
        <v>600</v>
      </c>
      <c r="D732" s="14" t="s">
        <v>23</v>
      </c>
      <c r="E732" s="14"/>
      <c r="F732" s="15">
        <f>F733</f>
        <v>1209648.78</v>
      </c>
      <c r="G732" s="15">
        <f t="shared" si="221"/>
        <v>0</v>
      </c>
      <c r="H732" s="15">
        <f t="shared" si="221"/>
        <v>0</v>
      </c>
      <c r="I732" s="15">
        <f t="shared" si="221"/>
        <v>0</v>
      </c>
      <c r="J732" s="15">
        <f t="shared" si="221"/>
        <v>1209648.78</v>
      </c>
      <c r="K732" s="15">
        <f t="shared" si="221"/>
        <v>0</v>
      </c>
    </row>
    <row r="733" spans="1:11" x14ac:dyDescent="0.25">
      <c r="A733" s="17" t="s">
        <v>24</v>
      </c>
      <c r="B733" s="8" t="s">
        <v>504</v>
      </c>
      <c r="C733" s="7">
        <v>600</v>
      </c>
      <c r="D733" s="14" t="s">
        <v>23</v>
      </c>
      <c r="E733" s="14" t="s">
        <v>23</v>
      </c>
      <c r="F733" s="15">
        <f>'[1]8. разд '!F768</f>
        <v>1209648.78</v>
      </c>
      <c r="G733" s="15">
        <f>'[1]8. разд '!G768</f>
        <v>0</v>
      </c>
      <c r="H733" s="15">
        <f>'[1]8. разд '!H768</f>
        <v>0</v>
      </c>
      <c r="I733" s="15">
        <f>'[1]8. разд '!I768</f>
        <v>0</v>
      </c>
      <c r="J733" s="15">
        <f>'[1]8. разд '!J768</f>
        <v>1209648.78</v>
      </c>
      <c r="K733" s="15">
        <f>'[1]8. разд '!K768</f>
        <v>0</v>
      </c>
    </row>
    <row r="734" spans="1:11" s="16" customFormat="1" ht="25.5" x14ac:dyDescent="0.25">
      <c r="A734" s="17" t="s">
        <v>505</v>
      </c>
      <c r="B734" s="8" t="s">
        <v>506</v>
      </c>
      <c r="C734" s="7"/>
      <c r="D734" s="14"/>
      <c r="E734" s="14"/>
      <c r="F734" s="15" t="e">
        <f t="shared" ref="F734:K734" si="222">F735+F769+F803+F846+F881+F887</f>
        <v>#REF!</v>
      </c>
      <c r="G734" s="15" t="e">
        <f t="shared" si="222"/>
        <v>#REF!</v>
      </c>
      <c r="H734" s="15" t="e">
        <f t="shared" si="222"/>
        <v>#REF!</v>
      </c>
      <c r="I734" s="15" t="e">
        <f t="shared" si="222"/>
        <v>#REF!</v>
      </c>
      <c r="J734" s="15">
        <f t="shared" si="222"/>
        <v>355063774.31999993</v>
      </c>
      <c r="K734" s="15">
        <f t="shared" si="222"/>
        <v>16993662.640000001</v>
      </c>
    </row>
    <row r="735" spans="1:11" ht="38.25" x14ac:dyDescent="0.25">
      <c r="A735" s="17" t="s">
        <v>507</v>
      </c>
      <c r="B735" s="8" t="s">
        <v>508</v>
      </c>
      <c r="C735" s="7"/>
      <c r="D735" s="14"/>
      <c r="E735" s="14"/>
      <c r="F735" s="15" t="e">
        <f>F736+#REF!</f>
        <v>#REF!</v>
      </c>
      <c r="G735" s="15" t="e">
        <f>G736+#REF!</f>
        <v>#REF!</v>
      </c>
      <c r="H735" s="15" t="e">
        <f>H736+#REF!</f>
        <v>#REF!</v>
      </c>
      <c r="I735" s="15" t="e">
        <f>I736+#REF!</f>
        <v>#REF!</v>
      </c>
      <c r="J735" s="15">
        <f>J736</f>
        <v>111899635.77</v>
      </c>
      <c r="K735" s="15">
        <f>K736</f>
        <v>6363627.7300000004</v>
      </c>
    </row>
    <row r="736" spans="1:11" ht="38.25" x14ac:dyDescent="0.25">
      <c r="A736" s="17" t="s">
        <v>509</v>
      </c>
      <c r="B736" s="8" t="s">
        <v>510</v>
      </c>
      <c r="C736" s="7"/>
      <c r="D736" s="14"/>
      <c r="E736" s="14"/>
      <c r="F736" s="15">
        <f>F737+F741+F745+F761+F765+F749+F753+F757</f>
        <v>106114035.77</v>
      </c>
      <c r="G736" s="15">
        <f t="shared" ref="G736:K736" si="223">G737+G741+G745+G761+G765+G749+G753+G757</f>
        <v>2032453</v>
      </c>
      <c r="H736" s="15">
        <f t="shared" si="223"/>
        <v>5785600</v>
      </c>
      <c r="I736" s="15">
        <f t="shared" si="223"/>
        <v>4331174.7300000004</v>
      </c>
      <c r="J736" s="15">
        <f t="shared" si="223"/>
        <v>111899635.77</v>
      </c>
      <c r="K736" s="15">
        <f t="shared" si="223"/>
        <v>6363627.7300000004</v>
      </c>
    </row>
    <row r="737" spans="1:11" ht="51" x14ac:dyDescent="0.25">
      <c r="A737" s="17" t="s">
        <v>158</v>
      </c>
      <c r="B737" s="8" t="s">
        <v>511</v>
      </c>
      <c r="C737" s="8"/>
      <c r="D737" s="14"/>
      <c r="E737" s="14"/>
      <c r="F737" s="15">
        <f t="shared" ref="F737:K739" si="224">F738</f>
        <v>1771000</v>
      </c>
      <c r="G737" s="15">
        <f t="shared" si="224"/>
        <v>0</v>
      </c>
      <c r="H737" s="15">
        <f t="shared" si="224"/>
        <v>0</v>
      </c>
      <c r="I737" s="15">
        <f t="shared" si="224"/>
        <v>0</v>
      </c>
      <c r="J737" s="15">
        <f t="shared" si="224"/>
        <v>1771000</v>
      </c>
      <c r="K737" s="15">
        <f t="shared" si="224"/>
        <v>0</v>
      </c>
    </row>
    <row r="738" spans="1:11" ht="38.25" x14ac:dyDescent="0.25">
      <c r="A738" s="17" t="s">
        <v>51</v>
      </c>
      <c r="B738" s="8" t="s">
        <v>511</v>
      </c>
      <c r="C738" s="8" t="s">
        <v>65</v>
      </c>
      <c r="D738" s="14"/>
      <c r="E738" s="14"/>
      <c r="F738" s="15">
        <f>F739</f>
        <v>1771000</v>
      </c>
      <c r="G738" s="15">
        <f t="shared" si="224"/>
        <v>0</v>
      </c>
      <c r="H738" s="15">
        <f t="shared" si="224"/>
        <v>0</v>
      </c>
      <c r="I738" s="15">
        <f t="shared" si="224"/>
        <v>0</v>
      </c>
      <c r="J738" s="15">
        <f t="shared" si="224"/>
        <v>1771000</v>
      </c>
      <c r="K738" s="15">
        <f t="shared" si="224"/>
        <v>0</v>
      </c>
    </row>
    <row r="739" spans="1:11" x14ac:dyDescent="0.25">
      <c r="A739" s="17" t="s">
        <v>512</v>
      </c>
      <c r="B739" s="8" t="s">
        <v>511</v>
      </c>
      <c r="C739" s="8" t="s">
        <v>65</v>
      </c>
      <c r="D739" s="14" t="s">
        <v>23</v>
      </c>
      <c r="E739" s="14"/>
      <c r="F739" s="15">
        <f>F740</f>
        <v>1771000</v>
      </c>
      <c r="G739" s="15">
        <f t="shared" si="224"/>
        <v>0</v>
      </c>
      <c r="H739" s="15">
        <f t="shared" si="224"/>
        <v>0</v>
      </c>
      <c r="I739" s="15">
        <f t="shared" si="224"/>
        <v>0</v>
      </c>
      <c r="J739" s="15">
        <f t="shared" si="224"/>
        <v>1771000</v>
      </c>
      <c r="K739" s="15">
        <f t="shared" si="224"/>
        <v>0</v>
      </c>
    </row>
    <row r="740" spans="1:11" x14ac:dyDescent="0.25">
      <c r="A740" s="17" t="s">
        <v>71</v>
      </c>
      <c r="B740" s="8" t="s">
        <v>511</v>
      </c>
      <c r="C740" s="8" t="s">
        <v>65</v>
      </c>
      <c r="D740" s="14" t="s">
        <v>23</v>
      </c>
      <c r="E740" s="14" t="s">
        <v>72</v>
      </c>
      <c r="F740" s="15">
        <f>'[1]8. разд '!F722</f>
        <v>1771000</v>
      </c>
      <c r="G740" s="15">
        <f>'[1]8. разд '!G722</f>
        <v>0</v>
      </c>
      <c r="H740" s="15">
        <f>'[1]8. разд '!H722</f>
        <v>0</v>
      </c>
      <c r="I740" s="15">
        <f>'[1]8. разд '!I722</f>
        <v>0</v>
      </c>
      <c r="J740" s="15">
        <f>'[1]8. разд '!J722</f>
        <v>1771000</v>
      </c>
      <c r="K740" s="15">
        <f>'[1]8. разд '!K722</f>
        <v>0</v>
      </c>
    </row>
    <row r="741" spans="1:11" ht="51" x14ac:dyDescent="0.25">
      <c r="A741" s="17" t="s">
        <v>178</v>
      </c>
      <c r="B741" s="8" t="s">
        <v>513</v>
      </c>
      <c r="C741" s="7"/>
      <c r="D741" s="14"/>
      <c r="E741" s="14"/>
      <c r="F741" s="15">
        <f>F742</f>
        <v>2032453</v>
      </c>
      <c r="G741" s="15">
        <f t="shared" ref="G741:K743" si="225">G742</f>
        <v>2032453</v>
      </c>
      <c r="H741" s="15">
        <f t="shared" si="225"/>
        <v>4331174.7300000004</v>
      </c>
      <c r="I741" s="15">
        <f t="shared" si="225"/>
        <v>4331174.7300000004</v>
      </c>
      <c r="J741" s="15">
        <f t="shared" si="225"/>
        <v>6363627.7300000004</v>
      </c>
      <c r="K741" s="15">
        <f t="shared" si="225"/>
        <v>6363627.7300000004</v>
      </c>
    </row>
    <row r="742" spans="1:11" ht="38.25" x14ac:dyDescent="0.25">
      <c r="A742" s="17" t="s">
        <v>51</v>
      </c>
      <c r="B742" s="8" t="s">
        <v>513</v>
      </c>
      <c r="C742" s="7">
        <v>600</v>
      </c>
      <c r="D742" s="14"/>
      <c r="E742" s="14"/>
      <c r="F742" s="15">
        <f>F743</f>
        <v>2032453</v>
      </c>
      <c r="G742" s="15">
        <f t="shared" si="225"/>
        <v>2032453</v>
      </c>
      <c r="H742" s="15">
        <f t="shared" si="225"/>
        <v>4331174.7300000004</v>
      </c>
      <c r="I742" s="15">
        <f t="shared" si="225"/>
        <v>4331174.7300000004</v>
      </c>
      <c r="J742" s="15">
        <f t="shared" si="225"/>
        <v>6363627.7300000004</v>
      </c>
      <c r="K742" s="15">
        <f t="shared" si="225"/>
        <v>6363627.7300000004</v>
      </c>
    </row>
    <row r="743" spans="1:11" x14ac:dyDescent="0.25">
      <c r="A743" s="17" t="s">
        <v>512</v>
      </c>
      <c r="B743" s="8" t="s">
        <v>513</v>
      </c>
      <c r="C743" s="7">
        <v>600</v>
      </c>
      <c r="D743" s="14" t="s">
        <v>23</v>
      </c>
      <c r="E743" s="14"/>
      <c r="F743" s="15">
        <f>F744</f>
        <v>2032453</v>
      </c>
      <c r="G743" s="15">
        <f t="shared" si="225"/>
        <v>2032453</v>
      </c>
      <c r="H743" s="15">
        <f t="shared" si="225"/>
        <v>4331174.7300000004</v>
      </c>
      <c r="I743" s="15">
        <f t="shared" si="225"/>
        <v>4331174.7300000004</v>
      </c>
      <c r="J743" s="15">
        <f t="shared" si="225"/>
        <v>6363627.7300000004</v>
      </c>
      <c r="K743" s="15">
        <f t="shared" si="225"/>
        <v>6363627.7300000004</v>
      </c>
    </row>
    <row r="744" spans="1:11" x14ac:dyDescent="0.25">
      <c r="A744" s="17" t="s">
        <v>71</v>
      </c>
      <c r="B744" s="8" t="s">
        <v>513</v>
      </c>
      <c r="C744" s="7">
        <v>600</v>
      </c>
      <c r="D744" s="14" t="s">
        <v>23</v>
      </c>
      <c r="E744" s="14" t="s">
        <v>72</v>
      </c>
      <c r="F744" s="15">
        <f>'[1]8. разд '!F724</f>
        <v>2032453</v>
      </c>
      <c r="G744" s="15">
        <f>'[1]8. разд '!G724</f>
        <v>2032453</v>
      </c>
      <c r="H744" s="15">
        <f>'[1]8. разд '!H724</f>
        <v>4331174.7300000004</v>
      </c>
      <c r="I744" s="15">
        <f>'[1]8. разд '!I724</f>
        <v>4331174.7300000004</v>
      </c>
      <c r="J744" s="15">
        <f>'[1]8. разд '!J724</f>
        <v>6363627.7300000004</v>
      </c>
      <c r="K744" s="15">
        <f>'[1]8. разд '!K724</f>
        <v>6363627.7300000004</v>
      </c>
    </row>
    <row r="745" spans="1:11" ht="38.25" x14ac:dyDescent="0.25">
      <c r="A745" s="29" t="s">
        <v>341</v>
      </c>
      <c r="B745" s="8" t="s">
        <v>514</v>
      </c>
      <c r="C745" s="7"/>
      <c r="D745" s="14"/>
      <c r="E745" s="14"/>
      <c r="F745" s="15">
        <f>F746</f>
        <v>86567224.349999994</v>
      </c>
      <c r="G745" s="15">
        <f t="shared" ref="G745:K747" si="226">G746</f>
        <v>0</v>
      </c>
      <c r="H745" s="15">
        <f t="shared" si="226"/>
        <v>-963732.39</v>
      </c>
      <c r="I745" s="15">
        <f t="shared" si="226"/>
        <v>0</v>
      </c>
      <c r="J745" s="15">
        <f t="shared" si="226"/>
        <v>85603491.959999993</v>
      </c>
      <c r="K745" s="15">
        <f t="shared" si="226"/>
        <v>0</v>
      </c>
    </row>
    <row r="746" spans="1:11" ht="38.25" x14ac:dyDescent="0.25">
      <c r="A746" s="17" t="s">
        <v>51</v>
      </c>
      <c r="B746" s="8" t="s">
        <v>514</v>
      </c>
      <c r="C746" s="7">
        <v>600</v>
      </c>
      <c r="D746" s="14"/>
      <c r="E746" s="14"/>
      <c r="F746" s="15">
        <f>F747</f>
        <v>86567224.349999994</v>
      </c>
      <c r="G746" s="15">
        <f t="shared" si="226"/>
        <v>0</v>
      </c>
      <c r="H746" s="15">
        <f t="shared" si="226"/>
        <v>-963732.39</v>
      </c>
      <c r="I746" s="15">
        <f t="shared" si="226"/>
        <v>0</v>
      </c>
      <c r="J746" s="15">
        <f t="shared" si="226"/>
        <v>85603491.959999993</v>
      </c>
      <c r="K746" s="15">
        <f t="shared" si="226"/>
        <v>0</v>
      </c>
    </row>
    <row r="747" spans="1:11" x14ac:dyDescent="0.25">
      <c r="A747" s="17" t="s">
        <v>512</v>
      </c>
      <c r="B747" s="8" t="s">
        <v>514</v>
      </c>
      <c r="C747" s="7">
        <v>600</v>
      </c>
      <c r="D747" s="14" t="s">
        <v>23</v>
      </c>
      <c r="E747" s="14"/>
      <c r="F747" s="15">
        <f>F748</f>
        <v>86567224.349999994</v>
      </c>
      <c r="G747" s="15">
        <f t="shared" si="226"/>
        <v>0</v>
      </c>
      <c r="H747" s="15">
        <f t="shared" si="226"/>
        <v>-963732.39</v>
      </c>
      <c r="I747" s="15">
        <f t="shared" si="226"/>
        <v>0</v>
      </c>
      <c r="J747" s="15">
        <f t="shared" si="226"/>
        <v>85603491.959999993</v>
      </c>
      <c r="K747" s="15">
        <f t="shared" si="226"/>
        <v>0</v>
      </c>
    </row>
    <row r="748" spans="1:11" x14ac:dyDescent="0.25">
      <c r="A748" s="17" t="s">
        <v>71</v>
      </c>
      <c r="B748" s="8" t="s">
        <v>514</v>
      </c>
      <c r="C748" s="7">
        <v>600</v>
      </c>
      <c r="D748" s="14" t="s">
        <v>23</v>
      </c>
      <c r="E748" s="14" t="s">
        <v>72</v>
      </c>
      <c r="F748" s="15">
        <f>'[1]8. разд '!F726</f>
        <v>86567224.349999994</v>
      </c>
      <c r="G748" s="15">
        <f>'[1]8. разд '!G726</f>
        <v>0</v>
      </c>
      <c r="H748" s="15">
        <f>'[1]8. разд '!H726</f>
        <v>-963732.39</v>
      </c>
      <c r="I748" s="15">
        <f>'[1]8. разд '!I726</f>
        <v>0</v>
      </c>
      <c r="J748" s="15">
        <f>'[1]8. разд '!J726</f>
        <v>85603491.959999993</v>
      </c>
      <c r="K748" s="15">
        <f>'[1]8. разд '!K726</f>
        <v>0</v>
      </c>
    </row>
    <row r="749" spans="1:11" ht="25.5" x14ac:dyDescent="0.25">
      <c r="A749" s="29" t="s">
        <v>343</v>
      </c>
      <c r="B749" s="8" t="s">
        <v>515</v>
      </c>
      <c r="C749" s="7"/>
      <c r="D749" s="14"/>
      <c r="E749" s="14"/>
      <c r="F749" s="15">
        <f>F750</f>
        <v>5954600</v>
      </c>
      <c r="G749" s="15">
        <f t="shared" ref="G749:K751" si="227">G750</f>
        <v>0</v>
      </c>
      <c r="H749" s="15">
        <f t="shared" si="227"/>
        <v>0</v>
      </c>
      <c r="I749" s="15">
        <f t="shared" si="227"/>
        <v>0</v>
      </c>
      <c r="J749" s="15">
        <f t="shared" si="227"/>
        <v>5954600</v>
      </c>
      <c r="K749" s="15">
        <f t="shared" si="227"/>
        <v>0</v>
      </c>
    </row>
    <row r="750" spans="1:11" ht="38.25" x14ac:dyDescent="0.25">
      <c r="A750" s="17" t="s">
        <v>51</v>
      </c>
      <c r="B750" s="8" t="s">
        <v>515</v>
      </c>
      <c r="C750" s="7">
        <v>600</v>
      </c>
      <c r="D750" s="14"/>
      <c r="E750" s="14"/>
      <c r="F750" s="15">
        <f>F751</f>
        <v>5954600</v>
      </c>
      <c r="G750" s="15">
        <f t="shared" si="227"/>
        <v>0</v>
      </c>
      <c r="H750" s="15">
        <f t="shared" si="227"/>
        <v>0</v>
      </c>
      <c r="I750" s="15">
        <f t="shared" si="227"/>
        <v>0</v>
      </c>
      <c r="J750" s="15">
        <f t="shared" si="227"/>
        <v>5954600</v>
      </c>
      <c r="K750" s="15">
        <f t="shared" si="227"/>
        <v>0</v>
      </c>
    </row>
    <row r="751" spans="1:11" x14ac:dyDescent="0.25">
      <c r="A751" s="17" t="s">
        <v>512</v>
      </c>
      <c r="B751" s="8" t="s">
        <v>515</v>
      </c>
      <c r="C751" s="7">
        <v>600</v>
      </c>
      <c r="D751" s="14" t="s">
        <v>23</v>
      </c>
      <c r="E751" s="14"/>
      <c r="F751" s="15">
        <f>F752</f>
        <v>5954600</v>
      </c>
      <c r="G751" s="15">
        <f t="shared" si="227"/>
        <v>0</v>
      </c>
      <c r="H751" s="15">
        <f t="shared" si="227"/>
        <v>0</v>
      </c>
      <c r="I751" s="15">
        <f t="shared" si="227"/>
        <v>0</v>
      </c>
      <c r="J751" s="15">
        <f t="shared" si="227"/>
        <v>5954600</v>
      </c>
      <c r="K751" s="15">
        <f t="shared" si="227"/>
        <v>0</v>
      </c>
    </row>
    <row r="752" spans="1:11" x14ac:dyDescent="0.25">
      <c r="A752" s="17" t="s">
        <v>71</v>
      </c>
      <c r="B752" s="8" t="s">
        <v>515</v>
      </c>
      <c r="C752" s="7">
        <v>600</v>
      </c>
      <c r="D752" s="14" t="s">
        <v>23</v>
      </c>
      <c r="E752" s="14" t="s">
        <v>72</v>
      </c>
      <c r="F752" s="15">
        <f>'[1]8. разд '!F728</f>
        <v>5954600</v>
      </c>
      <c r="G752" s="15">
        <f>'[1]8. разд '!G728</f>
        <v>0</v>
      </c>
      <c r="H752" s="15">
        <f>'[1]8. разд '!H728</f>
        <v>0</v>
      </c>
      <c r="I752" s="15">
        <f>'[1]8. разд '!I728</f>
        <v>0</v>
      </c>
      <c r="J752" s="15">
        <f>'[1]8. разд '!J728</f>
        <v>5954600</v>
      </c>
      <c r="K752" s="15">
        <f>'[1]8. разд '!K728</f>
        <v>0</v>
      </c>
    </row>
    <row r="753" spans="1:11" ht="25.5" x14ac:dyDescent="0.25">
      <c r="A753" s="29" t="s">
        <v>345</v>
      </c>
      <c r="B753" s="8" t="s">
        <v>516</v>
      </c>
      <c r="C753" s="7"/>
      <c r="D753" s="14"/>
      <c r="E753" s="14"/>
      <c r="F753" s="15">
        <f>F754</f>
        <v>5215200</v>
      </c>
      <c r="G753" s="15">
        <f t="shared" ref="G753:K755" si="228">G754</f>
        <v>0</v>
      </c>
      <c r="H753" s="15">
        <f t="shared" si="228"/>
        <v>0</v>
      </c>
      <c r="I753" s="15">
        <f t="shared" si="228"/>
        <v>0</v>
      </c>
      <c r="J753" s="15">
        <f t="shared" si="228"/>
        <v>5215200</v>
      </c>
      <c r="K753" s="15">
        <f t="shared" si="228"/>
        <v>0</v>
      </c>
    </row>
    <row r="754" spans="1:11" ht="38.25" x14ac:dyDescent="0.25">
      <c r="A754" s="17" t="s">
        <v>51</v>
      </c>
      <c r="B754" s="8" t="s">
        <v>516</v>
      </c>
      <c r="C754" s="7">
        <v>600</v>
      </c>
      <c r="D754" s="14"/>
      <c r="E754" s="14"/>
      <c r="F754" s="15">
        <f>F755</f>
        <v>5215200</v>
      </c>
      <c r="G754" s="15">
        <f t="shared" si="228"/>
        <v>0</v>
      </c>
      <c r="H754" s="15">
        <f t="shared" si="228"/>
        <v>0</v>
      </c>
      <c r="I754" s="15">
        <f t="shared" si="228"/>
        <v>0</v>
      </c>
      <c r="J754" s="15">
        <f t="shared" si="228"/>
        <v>5215200</v>
      </c>
      <c r="K754" s="15">
        <f t="shared" si="228"/>
        <v>0</v>
      </c>
    </row>
    <row r="755" spans="1:11" x14ac:dyDescent="0.25">
      <c r="A755" s="17" t="s">
        <v>512</v>
      </c>
      <c r="B755" s="8" t="s">
        <v>516</v>
      </c>
      <c r="C755" s="7">
        <v>600</v>
      </c>
      <c r="D755" s="14" t="s">
        <v>23</v>
      </c>
      <c r="E755" s="14"/>
      <c r="F755" s="15">
        <f>F756</f>
        <v>5215200</v>
      </c>
      <c r="G755" s="15">
        <f t="shared" si="228"/>
        <v>0</v>
      </c>
      <c r="H755" s="15">
        <f t="shared" si="228"/>
        <v>0</v>
      </c>
      <c r="I755" s="15">
        <f t="shared" si="228"/>
        <v>0</v>
      </c>
      <c r="J755" s="15">
        <f t="shared" si="228"/>
        <v>5215200</v>
      </c>
      <c r="K755" s="15">
        <f t="shared" si="228"/>
        <v>0</v>
      </c>
    </row>
    <row r="756" spans="1:11" x14ac:dyDescent="0.25">
      <c r="A756" s="17" t="s">
        <v>71</v>
      </c>
      <c r="B756" s="8" t="s">
        <v>516</v>
      </c>
      <c r="C756" s="7">
        <v>600</v>
      </c>
      <c r="D756" s="14" t="s">
        <v>23</v>
      </c>
      <c r="E756" s="14" t="s">
        <v>72</v>
      </c>
      <c r="F756" s="15">
        <f>'[1]8. разд '!F730</f>
        <v>5215200</v>
      </c>
      <c r="G756" s="15">
        <f>'[1]8. разд '!G730</f>
        <v>0</v>
      </c>
      <c r="H756" s="15">
        <f>'[1]8. разд '!H730</f>
        <v>0</v>
      </c>
      <c r="I756" s="15">
        <f>'[1]8. разд '!I730</f>
        <v>0</v>
      </c>
      <c r="J756" s="15">
        <f>'[1]8. разд '!J730</f>
        <v>5215200</v>
      </c>
      <c r="K756" s="15">
        <f>'[1]8. разд '!K730</f>
        <v>0</v>
      </c>
    </row>
    <row r="757" spans="1:11" ht="38.25" x14ac:dyDescent="0.25">
      <c r="A757" s="29" t="s">
        <v>347</v>
      </c>
      <c r="B757" s="8" t="s">
        <v>517</v>
      </c>
      <c r="C757" s="7"/>
      <c r="D757" s="14"/>
      <c r="E757" s="14"/>
      <c r="F757" s="15">
        <f>F758</f>
        <v>3262347.37</v>
      </c>
      <c r="G757" s="15">
        <f t="shared" ref="G757:K759" si="229">G758</f>
        <v>0</v>
      </c>
      <c r="H757" s="15">
        <f t="shared" si="229"/>
        <v>-50000</v>
      </c>
      <c r="I757" s="15">
        <f t="shared" si="229"/>
        <v>0</v>
      </c>
      <c r="J757" s="15">
        <f t="shared" si="229"/>
        <v>3212347.37</v>
      </c>
      <c r="K757" s="15">
        <f t="shared" si="229"/>
        <v>0</v>
      </c>
    </row>
    <row r="758" spans="1:11" ht="38.25" x14ac:dyDescent="0.25">
      <c r="A758" s="17" t="s">
        <v>51</v>
      </c>
      <c r="B758" s="8" t="s">
        <v>517</v>
      </c>
      <c r="C758" s="7">
        <v>600</v>
      </c>
      <c r="D758" s="14"/>
      <c r="E758" s="14"/>
      <c r="F758" s="15">
        <f>F759</f>
        <v>3262347.37</v>
      </c>
      <c r="G758" s="15">
        <f t="shared" si="229"/>
        <v>0</v>
      </c>
      <c r="H758" s="15">
        <f t="shared" si="229"/>
        <v>-50000</v>
      </c>
      <c r="I758" s="15">
        <f t="shared" si="229"/>
        <v>0</v>
      </c>
      <c r="J758" s="15">
        <f t="shared" si="229"/>
        <v>3212347.37</v>
      </c>
      <c r="K758" s="15">
        <f t="shared" si="229"/>
        <v>0</v>
      </c>
    </row>
    <row r="759" spans="1:11" x14ac:dyDescent="0.25">
      <c r="A759" s="17" t="s">
        <v>512</v>
      </c>
      <c r="B759" s="8" t="s">
        <v>517</v>
      </c>
      <c r="C759" s="7">
        <v>600</v>
      </c>
      <c r="D759" s="14" t="s">
        <v>23</v>
      </c>
      <c r="E759" s="14"/>
      <c r="F759" s="15">
        <f>F760</f>
        <v>3262347.37</v>
      </c>
      <c r="G759" s="15">
        <f t="shared" si="229"/>
        <v>0</v>
      </c>
      <c r="H759" s="15">
        <f t="shared" si="229"/>
        <v>-50000</v>
      </c>
      <c r="I759" s="15">
        <f t="shared" si="229"/>
        <v>0</v>
      </c>
      <c r="J759" s="15">
        <f t="shared" si="229"/>
        <v>3212347.37</v>
      </c>
      <c r="K759" s="15">
        <f t="shared" si="229"/>
        <v>0</v>
      </c>
    </row>
    <row r="760" spans="1:11" x14ac:dyDescent="0.25">
      <c r="A760" s="17" t="s">
        <v>71</v>
      </c>
      <c r="B760" s="8" t="s">
        <v>517</v>
      </c>
      <c r="C760" s="7">
        <v>600</v>
      </c>
      <c r="D760" s="14" t="s">
        <v>23</v>
      </c>
      <c r="E760" s="14" t="s">
        <v>72</v>
      </c>
      <c r="F760" s="15">
        <f>'[1]8. разд '!F732</f>
        <v>3262347.37</v>
      </c>
      <c r="G760" s="15">
        <f>'[1]8. разд '!G732</f>
        <v>0</v>
      </c>
      <c r="H760" s="15">
        <f>'[1]8. разд '!H732</f>
        <v>-50000</v>
      </c>
      <c r="I760" s="15">
        <f>'[1]8. разд '!I732</f>
        <v>0</v>
      </c>
      <c r="J760" s="15">
        <f>'[1]8. разд '!J732</f>
        <v>3212347.37</v>
      </c>
      <c r="K760" s="15">
        <f>'[1]8. разд '!K732</f>
        <v>0</v>
      </c>
    </row>
    <row r="761" spans="1:11" ht="38.25" x14ac:dyDescent="0.25">
      <c r="A761" s="17" t="s">
        <v>407</v>
      </c>
      <c r="B761" s="8" t="s">
        <v>518</v>
      </c>
      <c r="C761" s="7"/>
      <c r="D761" s="14"/>
      <c r="E761" s="14"/>
      <c r="F761" s="15">
        <f>F762</f>
        <v>153000</v>
      </c>
      <c r="G761" s="15">
        <f t="shared" ref="G761:K763" si="230">G762</f>
        <v>0</v>
      </c>
      <c r="H761" s="15">
        <f t="shared" si="230"/>
        <v>0</v>
      </c>
      <c r="I761" s="15">
        <f t="shared" si="230"/>
        <v>0</v>
      </c>
      <c r="J761" s="15">
        <f t="shared" si="230"/>
        <v>153000</v>
      </c>
      <c r="K761" s="15">
        <f t="shared" si="230"/>
        <v>0</v>
      </c>
    </row>
    <row r="762" spans="1:11" ht="38.25" x14ac:dyDescent="0.25">
      <c r="A762" s="17" t="s">
        <v>51</v>
      </c>
      <c r="B762" s="8" t="s">
        <v>518</v>
      </c>
      <c r="C762" s="7">
        <v>600</v>
      </c>
      <c r="D762" s="14"/>
      <c r="E762" s="14"/>
      <c r="F762" s="15">
        <f>F763</f>
        <v>153000</v>
      </c>
      <c r="G762" s="15">
        <f t="shared" si="230"/>
        <v>0</v>
      </c>
      <c r="H762" s="15">
        <f t="shared" si="230"/>
        <v>0</v>
      </c>
      <c r="I762" s="15">
        <f t="shared" si="230"/>
        <v>0</v>
      </c>
      <c r="J762" s="15">
        <f t="shared" si="230"/>
        <v>153000</v>
      </c>
      <c r="K762" s="15">
        <f t="shared" si="230"/>
        <v>0</v>
      </c>
    </row>
    <row r="763" spans="1:11" x14ac:dyDescent="0.25">
      <c r="A763" s="17" t="s">
        <v>22</v>
      </c>
      <c r="B763" s="8" t="s">
        <v>518</v>
      </c>
      <c r="C763" s="7">
        <v>600</v>
      </c>
      <c r="D763" s="14" t="s">
        <v>23</v>
      </c>
      <c r="E763" s="14"/>
      <c r="F763" s="15">
        <f>F764</f>
        <v>153000</v>
      </c>
      <c r="G763" s="15">
        <f t="shared" si="230"/>
        <v>0</v>
      </c>
      <c r="H763" s="15">
        <f t="shared" si="230"/>
        <v>0</v>
      </c>
      <c r="I763" s="15">
        <f t="shared" si="230"/>
        <v>0</v>
      </c>
      <c r="J763" s="15">
        <f t="shared" si="230"/>
        <v>153000</v>
      </c>
      <c r="K763" s="15">
        <f t="shared" si="230"/>
        <v>0</v>
      </c>
    </row>
    <row r="764" spans="1:11" x14ac:dyDescent="0.25">
      <c r="A764" s="17" t="s">
        <v>409</v>
      </c>
      <c r="B764" s="8" t="s">
        <v>518</v>
      </c>
      <c r="C764" s="7">
        <v>600</v>
      </c>
      <c r="D764" s="14" t="s">
        <v>23</v>
      </c>
      <c r="E764" s="14" t="s">
        <v>233</v>
      </c>
      <c r="F764" s="15">
        <f>'[1]8. разд '!F838</f>
        <v>153000</v>
      </c>
      <c r="G764" s="15">
        <f>'[1]8. разд '!G838</f>
        <v>0</v>
      </c>
      <c r="H764" s="15">
        <f>'[1]8. разд '!H838</f>
        <v>0</v>
      </c>
      <c r="I764" s="15">
        <f>'[1]8. разд '!I838</f>
        <v>0</v>
      </c>
      <c r="J764" s="15">
        <f>'[1]8. разд '!J838</f>
        <v>153000</v>
      </c>
      <c r="K764" s="15">
        <f>'[1]8. разд '!K838</f>
        <v>0</v>
      </c>
    </row>
    <row r="765" spans="1:11" ht="38.25" x14ac:dyDescent="0.25">
      <c r="A765" s="26" t="s">
        <v>181</v>
      </c>
      <c r="B765" s="8" t="s">
        <v>519</v>
      </c>
      <c r="C765" s="7"/>
      <c r="D765" s="14"/>
      <c r="E765" s="14"/>
      <c r="F765" s="15">
        <f>F766</f>
        <v>1158211.05</v>
      </c>
      <c r="G765" s="15">
        <f t="shared" ref="G765:K767" si="231">G766</f>
        <v>0</v>
      </c>
      <c r="H765" s="15">
        <f t="shared" si="231"/>
        <v>2468157.6599999997</v>
      </c>
      <c r="I765" s="15">
        <f t="shared" si="231"/>
        <v>0</v>
      </c>
      <c r="J765" s="15">
        <f t="shared" si="231"/>
        <v>3626368.71</v>
      </c>
      <c r="K765" s="15">
        <f t="shared" si="231"/>
        <v>0</v>
      </c>
    </row>
    <row r="766" spans="1:11" ht="38.25" x14ac:dyDescent="0.25">
      <c r="A766" s="17" t="s">
        <v>51</v>
      </c>
      <c r="B766" s="8" t="s">
        <v>519</v>
      </c>
      <c r="C766" s="7">
        <v>600</v>
      </c>
      <c r="D766" s="14"/>
      <c r="E766" s="14"/>
      <c r="F766" s="15">
        <f>F767</f>
        <v>1158211.05</v>
      </c>
      <c r="G766" s="15">
        <f t="shared" si="231"/>
        <v>0</v>
      </c>
      <c r="H766" s="15">
        <f t="shared" si="231"/>
        <v>2468157.6599999997</v>
      </c>
      <c r="I766" s="15">
        <f t="shared" si="231"/>
        <v>0</v>
      </c>
      <c r="J766" s="15">
        <f t="shared" si="231"/>
        <v>3626368.71</v>
      </c>
      <c r="K766" s="15">
        <f t="shared" si="231"/>
        <v>0</v>
      </c>
    </row>
    <row r="767" spans="1:11" x14ac:dyDescent="0.25">
      <c r="A767" s="17" t="s">
        <v>22</v>
      </c>
      <c r="B767" s="8" t="s">
        <v>519</v>
      </c>
      <c r="C767" s="7">
        <v>600</v>
      </c>
      <c r="D767" s="14" t="s">
        <v>23</v>
      </c>
      <c r="E767" s="14"/>
      <c r="F767" s="15">
        <f>F768</f>
        <v>1158211.05</v>
      </c>
      <c r="G767" s="15">
        <f t="shared" si="231"/>
        <v>0</v>
      </c>
      <c r="H767" s="15">
        <f t="shared" si="231"/>
        <v>2468157.6599999997</v>
      </c>
      <c r="I767" s="15">
        <f t="shared" si="231"/>
        <v>0</v>
      </c>
      <c r="J767" s="15">
        <f t="shared" si="231"/>
        <v>3626368.71</v>
      </c>
      <c r="K767" s="15">
        <f t="shared" si="231"/>
        <v>0</v>
      </c>
    </row>
    <row r="768" spans="1:11" x14ac:dyDescent="0.25">
      <c r="A768" s="17" t="s">
        <v>71</v>
      </c>
      <c r="B768" s="8" t="s">
        <v>519</v>
      </c>
      <c r="C768" s="7">
        <v>600</v>
      </c>
      <c r="D768" s="14" t="s">
        <v>23</v>
      </c>
      <c r="E768" s="14" t="s">
        <v>72</v>
      </c>
      <c r="F768" s="15">
        <f>'[1]8. разд '!F734</f>
        <v>1158211.05</v>
      </c>
      <c r="G768" s="15">
        <f>'[1]8. разд '!G734</f>
        <v>0</v>
      </c>
      <c r="H768" s="15">
        <f>'[1]8. разд '!H734</f>
        <v>2468157.6599999997</v>
      </c>
      <c r="I768" s="15">
        <f>'[1]8. разд '!I734</f>
        <v>0</v>
      </c>
      <c r="J768" s="15">
        <f>'[1]8. разд '!J734</f>
        <v>3626368.71</v>
      </c>
      <c r="K768" s="15">
        <f>'[1]8. разд '!K734</f>
        <v>0</v>
      </c>
    </row>
    <row r="769" spans="1:11" ht="38.25" x14ac:dyDescent="0.25">
      <c r="A769" s="17" t="s">
        <v>521</v>
      </c>
      <c r="B769" s="8" t="s">
        <v>522</v>
      </c>
      <c r="C769" s="8"/>
      <c r="D769" s="14"/>
      <c r="E769" s="14"/>
      <c r="F769" s="15" t="e">
        <f>F770+#REF!</f>
        <v>#REF!</v>
      </c>
      <c r="G769" s="15" t="e">
        <f>G770+#REF!</f>
        <v>#REF!</v>
      </c>
      <c r="H769" s="15" t="e">
        <f>H770+#REF!</f>
        <v>#REF!</v>
      </c>
      <c r="I769" s="15" t="e">
        <f>I770+#REF!</f>
        <v>#REF!</v>
      </c>
      <c r="J769" s="15">
        <f>J770</f>
        <v>71696926.549999997</v>
      </c>
      <c r="K769" s="15">
        <f>K770</f>
        <v>4080389.6799999997</v>
      </c>
    </row>
    <row r="770" spans="1:11" ht="25.5" x14ac:dyDescent="0.25">
      <c r="A770" s="17" t="s">
        <v>523</v>
      </c>
      <c r="B770" s="8" t="s">
        <v>524</v>
      </c>
      <c r="C770" s="8"/>
      <c r="D770" s="14"/>
      <c r="E770" s="14"/>
      <c r="F770" s="15" t="e">
        <f>F771+F775+F779+F799+#REF!+F795+F783+F787+F791</f>
        <v>#REF!</v>
      </c>
      <c r="G770" s="15" t="e">
        <f>G771+G775+G779+G799+#REF!+G795+G783+G787+G791</f>
        <v>#REF!</v>
      </c>
      <c r="H770" s="15" t="e">
        <f>H771+H775+H779+H799+#REF!+H795+H783+H787+H791</f>
        <v>#REF!</v>
      </c>
      <c r="I770" s="15" t="e">
        <f>I771+I775+I779+I799+#REF!+I795+I783+I787+I791</f>
        <v>#REF!</v>
      </c>
      <c r="J770" s="15">
        <f>J771+J775+J779+J799+J795+J783+J787+J791</f>
        <v>71696926.549999997</v>
      </c>
      <c r="K770" s="15">
        <f>K771+K775+K779+K799+K795+K783+K787+K791</f>
        <v>4080389.6799999997</v>
      </c>
    </row>
    <row r="771" spans="1:11" ht="51" x14ac:dyDescent="0.25">
      <c r="A771" s="17" t="s">
        <v>158</v>
      </c>
      <c r="B771" s="8" t="s">
        <v>525</v>
      </c>
      <c r="C771" s="8"/>
      <c r="D771" s="14"/>
      <c r="E771" s="14"/>
      <c r="F771" s="15">
        <f>F772</f>
        <v>800000</v>
      </c>
      <c r="G771" s="15">
        <f t="shared" ref="G771:K773" si="232">G772</f>
        <v>0</v>
      </c>
      <c r="H771" s="15">
        <f t="shared" si="232"/>
        <v>0</v>
      </c>
      <c r="I771" s="15">
        <f t="shared" si="232"/>
        <v>0</v>
      </c>
      <c r="J771" s="15">
        <f t="shared" si="232"/>
        <v>800000</v>
      </c>
      <c r="K771" s="15">
        <f t="shared" si="232"/>
        <v>0</v>
      </c>
    </row>
    <row r="772" spans="1:11" ht="38.25" x14ac:dyDescent="0.25">
      <c r="A772" s="17" t="s">
        <v>51</v>
      </c>
      <c r="B772" s="8" t="s">
        <v>525</v>
      </c>
      <c r="C772" s="8" t="s">
        <v>65</v>
      </c>
      <c r="D772" s="14"/>
      <c r="E772" s="14"/>
      <c r="F772" s="15">
        <f>F773</f>
        <v>800000</v>
      </c>
      <c r="G772" s="15">
        <f t="shared" si="232"/>
        <v>0</v>
      </c>
      <c r="H772" s="15">
        <f t="shared" si="232"/>
        <v>0</v>
      </c>
      <c r="I772" s="15">
        <f t="shared" si="232"/>
        <v>0</v>
      </c>
      <c r="J772" s="15">
        <f t="shared" si="232"/>
        <v>800000</v>
      </c>
      <c r="K772" s="15">
        <f t="shared" si="232"/>
        <v>0</v>
      </c>
    </row>
    <row r="773" spans="1:11" x14ac:dyDescent="0.25">
      <c r="A773" s="17" t="s">
        <v>204</v>
      </c>
      <c r="B773" s="8" t="s">
        <v>525</v>
      </c>
      <c r="C773" s="8" t="s">
        <v>65</v>
      </c>
      <c r="D773" s="14" t="s">
        <v>104</v>
      </c>
      <c r="E773" s="14"/>
      <c r="F773" s="15">
        <f>F774</f>
        <v>800000</v>
      </c>
      <c r="G773" s="15">
        <f t="shared" si="232"/>
        <v>0</v>
      </c>
      <c r="H773" s="15">
        <f t="shared" si="232"/>
        <v>0</v>
      </c>
      <c r="I773" s="15">
        <f t="shared" si="232"/>
        <v>0</v>
      </c>
      <c r="J773" s="15">
        <f t="shared" si="232"/>
        <v>800000</v>
      </c>
      <c r="K773" s="15">
        <f t="shared" si="232"/>
        <v>0</v>
      </c>
    </row>
    <row r="774" spans="1:11" x14ac:dyDescent="0.25">
      <c r="A774" s="17" t="s">
        <v>146</v>
      </c>
      <c r="B774" s="8" t="s">
        <v>525</v>
      </c>
      <c r="C774" s="8" t="s">
        <v>65</v>
      </c>
      <c r="D774" s="14" t="s">
        <v>104</v>
      </c>
      <c r="E774" s="14" t="s">
        <v>48</v>
      </c>
      <c r="F774" s="15">
        <f>'[1]8. разд '!F852</f>
        <v>800000</v>
      </c>
      <c r="G774" s="15">
        <f>'[1]8. разд '!G852</f>
        <v>0</v>
      </c>
      <c r="H774" s="15">
        <f>'[1]8. разд '!H852</f>
        <v>0</v>
      </c>
      <c r="I774" s="15">
        <f>'[1]8. разд '!I852</f>
        <v>0</v>
      </c>
      <c r="J774" s="15">
        <f>'[1]8. разд '!J852</f>
        <v>800000</v>
      </c>
      <c r="K774" s="15">
        <f>'[1]8. разд '!K852</f>
        <v>0</v>
      </c>
    </row>
    <row r="775" spans="1:11" ht="51" x14ac:dyDescent="0.25">
      <c r="A775" s="17" t="s">
        <v>178</v>
      </c>
      <c r="B775" s="8" t="s">
        <v>526</v>
      </c>
      <c r="C775" s="8"/>
      <c r="D775" s="14"/>
      <c r="E775" s="14"/>
      <c r="F775" s="15">
        <f>F776</f>
        <v>349486</v>
      </c>
      <c r="G775" s="15">
        <f t="shared" ref="G775:K777" si="233">G776</f>
        <v>349486</v>
      </c>
      <c r="H775" s="15">
        <f t="shared" si="233"/>
        <v>3694861.17</v>
      </c>
      <c r="I775" s="15">
        <f t="shared" si="233"/>
        <v>3694861.17</v>
      </c>
      <c r="J775" s="15">
        <f t="shared" si="233"/>
        <v>4044347.17</v>
      </c>
      <c r="K775" s="15">
        <f t="shared" si="233"/>
        <v>4044347.17</v>
      </c>
    </row>
    <row r="776" spans="1:11" ht="38.25" x14ac:dyDescent="0.25">
      <c r="A776" s="17" t="s">
        <v>51</v>
      </c>
      <c r="B776" s="8" t="s">
        <v>526</v>
      </c>
      <c r="C776" s="8" t="s">
        <v>65</v>
      </c>
      <c r="D776" s="14"/>
      <c r="E776" s="14"/>
      <c r="F776" s="15">
        <f>F777</f>
        <v>349486</v>
      </c>
      <c r="G776" s="15">
        <f t="shared" si="233"/>
        <v>349486</v>
      </c>
      <c r="H776" s="15">
        <f t="shared" si="233"/>
        <v>3694861.17</v>
      </c>
      <c r="I776" s="15">
        <f t="shared" si="233"/>
        <v>3694861.17</v>
      </c>
      <c r="J776" s="15">
        <f t="shared" si="233"/>
        <v>4044347.17</v>
      </c>
      <c r="K776" s="15">
        <f t="shared" si="233"/>
        <v>4044347.17</v>
      </c>
    </row>
    <row r="777" spans="1:11" x14ac:dyDescent="0.25">
      <c r="A777" s="17" t="s">
        <v>204</v>
      </c>
      <c r="B777" s="8" t="s">
        <v>526</v>
      </c>
      <c r="C777" s="8" t="s">
        <v>65</v>
      </c>
      <c r="D777" s="14" t="s">
        <v>104</v>
      </c>
      <c r="E777" s="14"/>
      <c r="F777" s="15">
        <f>F778</f>
        <v>349486</v>
      </c>
      <c r="G777" s="15">
        <f t="shared" si="233"/>
        <v>349486</v>
      </c>
      <c r="H777" s="15">
        <f t="shared" si="233"/>
        <v>3694861.17</v>
      </c>
      <c r="I777" s="15">
        <f t="shared" si="233"/>
        <v>3694861.17</v>
      </c>
      <c r="J777" s="15">
        <f t="shared" si="233"/>
        <v>4044347.17</v>
      </c>
      <c r="K777" s="15">
        <f t="shared" si="233"/>
        <v>4044347.17</v>
      </c>
    </row>
    <row r="778" spans="1:11" x14ac:dyDescent="0.25">
      <c r="A778" s="17" t="s">
        <v>146</v>
      </c>
      <c r="B778" s="8" t="s">
        <v>526</v>
      </c>
      <c r="C778" s="8" t="s">
        <v>65</v>
      </c>
      <c r="D778" s="14" t="s">
        <v>104</v>
      </c>
      <c r="E778" s="14" t="s">
        <v>48</v>
      </c>
      <c r="F778" s="15">
        <f>'[1]8. разд '!F854</f>
        <v>349486</v>
      </c>
      <c r="G778" s="15">
        <f>'[1]8. разд '!G854</f>
        <v>349486</v>
      </c>
      <c r="H778" s="15">
        <f>'[1]8. разд '!H854</f>
        <v>3694861.17</v>
      </c>
      <c r="I778" s="15">
        <f>'[1]8. разд '!I854</f>
        <v>3694861.17</v>
      </c>
      <c r="J778" s="15">
        <f>'[1]8. разд '!J854</f>
        <v>4044347.17</v>
      </c>
      <c r="K778" s="15">
        <f>'[1]8. разд '!K854</f>
        <v>4044347.17</v>
      </c>
    </row>
    <row r="779" spans="1:11" ht="38.25" x14ac:dyDescent="0.25">
      <c r="A779" s="29" t="s">
        <v>341</v>
      </c>
      <c r="B779" s="8" t="s">
        <v>527</v>
      </c>
      <c r="C779" s="7"/>
      <c r="D779" s="14"/>
      <c r="E779" s="14"/>
      <c r="F779" s="15">
        <f>F780</f>
        <v>52962145.359999999</v>
      </c>
      <c r="G779" s="15">
        <f t="shared" ref="G779:K781" si="234">G780</f>
        <v>0</v>
      </c>
      <c r="H779" s="15">
        <f t="shared" si="234"/>
        <v>0</v>
      </c>
      <c r="I779" s="15">
        <f t="shared" si="234"/>
        <v>0</v>
      </c>
      <c r="J779" s="15">
        <f t="shared" si="234"/>
        <v>52962145.359999999</v>
      </c>
      <c r="K779" s="15">
        <f t="shared" si="234"/>
        <v>0</v>
      </c>
    </row>
    <row r="780" spans="1:11" ht="38.25" x14ac:dyDescent="0.25">
      <c r="A780" s="17" t="s">
        <v>51</v>
      </c>
      <c r="B780" s="8" t="s">
        <v>527</v>
      </c>
      <c r="C780" s="7">
        <v>600</v>
      </c>
      <c r="D780" s="14"/>
      <c r="E780" s="14"/>
      <c r="F780" s="15">
        <f>F781</f>
        <v>52962145.359999999</v>
      </c>
      <c r="G780" s="15">
        <f t="shared" si="234"/>
        <v>0</v>
      </c>
      <c r="H780" s="15">
        <f t="shared" si="234"/>
        <v>0</v>
      </c>
      <c r="I780" s="15">
        <f t="shared" si="234"/>
        <v>0</v>
      </c>
      <c r="J780" s="15">
        <f t="shared" si="234"/>
        <v>52962145.359999999</v>
      </c>
      <c r="K780" s="15">
        <f t="shared" si="234"/>
        <v>0</v>
      </c>
    </row>
    <row r="781" spans="1:11" x14ac:dyDescent="0.25">
      <c r="A781" s="17" t="s">
        <v>204</v>
      </c>
      <c r="B781" s="8" t="s">
        <v>527</v>
      </c>
      <c r="C781" s="7">
        <v>600</v>
      </c>
      <c r="D781" s="14" t="s">
        <v>104</v>
      </c>
      <c r="E781" s="14"/>
      <c r="F781" s="15">
        <f>F782</f>
        <v>52962145.359999999</v>
      </c>
      <c r="G781" s="15">
        <f t="shared" si="234"/>
        <v>0</v>
      </c>
      <c r="H781" s="15">
        <f t="shared" si="234"/>
        <v>0</v>
      </c>
      <c r="I781" s="15">
        <f t="shared" si="234"/>
        <v>0</v>
      </c>
      <c r="J781" s="15">
        <f t="shared" si="234"/>
        <v>52962145.359999999</v>
      </c>
      <c r="K781" s="15">
        <f t="shared" si="234"/>
        <v>0</v>
      </c>
    </row>
    <row r="782" spans="1:11" x14ac:dyDescent="0.25">
      <c r="A782" s="17" t="s">
        <v>146</v>
      </c>
      <c r="B782" s="8" t="s">
        <v>527</v>
      </c>
      <c r="C782" s="7">
        <v>600</v>
      </c>
      <c r="D782" s="14" t="s">
        <v>104</v>
      </c>
      <c r="E782" s="14" t="s">
        <v>48</v>
      </c>
      <c r="F782" s="15">
        <f>'[1]8. разд '!F856</f>
        <v>52962145.359999999</v>
      </c>
      <c r="G782" s="15">
        <f>'[1]8. разд '!G856</f>
        <v>0</v>
      </c>
      <c r="H782" s="15">
        <f>'[1]8. разд '!H856</f>
        <v>0</v>
      </c>
      <c r="I782" s="15">
        <f>'[1]8. разд '!I856</f>
        <v>0</v>
      </c>
      <c r="J782" s="15">
        <f>'[1]8. разд '!J856</f>
        <v>52962145.359999999</v>
      </c>
      <c r="K782" s="15">
        <f>'[1]8. разд '!K856</f>
        <v>0</v>
      </c>
    </row>
    <row r="783" spans="1:11" ht="25.5" x14ac:dyDescent="0.25">
      <c r="A783" s="29" t="s">
        <v>343</v>
      </c>
      <c r="B783" s="8" t="s">
        <v>528</v>
      </c>
      <c r="C783" s="7"/>
      <c r="D783" s="14"/>
      <c r="E783" s="14"/>
      <c r="F783" s="15">
        <f>F784</f>
        <v>4308300</v>
      </c>
      <c r="G783" s="15">
        <f t="shared" ref="G783:K785" si="235">G784</f>
        <v>0</v>
      </c>
      <c r="H783" s="15">
        <f t="shared" si="235"/>
        <v>0</v>
      </c>
      <c r="I783" s="15">
        <f t="shared" si="235"/>
        <v>0</v>
      </c>
      <c r="J783" s="15">
        <f t="shared" si="235"/>
        <v>4308300</v>
      </c>
      <c r="K783" s="15">
        <f t="shared" si="235"/>
        <v>0</v>
      </c>
    </row>
    <row r="784" spans="1:11" ht="38.25" x14ac:dyDescent="0.25">
      <c r="A784" s="17" t="s">
        <v>51</v>
      </c>
      <c r="B784" s="8" t="s">
        <v>528</v>
      </c>
      <c r="C784" s="7">
        <v>600</v>
      </c>
      <c r="D784" s="14"/>
      <c r="E784" s="14"/>
      <c r="F784" s="15">
        <f>F785</f>
        <v>4308300</v>
      </c>
      <c r="G784" s="15">
        <f t="shared" si="235"/>
        <v>0</v>
      </c>
      <c r="H784" s="15">
        <f t="shared" si="235"/>
        <v>0</v>
      </c>
      <c r="I784" s="15">
        <f t="shared" si="235"/>
        <v>0</v>
      </c>
      <c r="J784" s="15">
        <f t="shared" si="235"/>
        <v>4308300</v>
      </c>
      <c r="K784" s="15">
        <f t="shared" si="235"/>
        <v>0</v>
      </c>
    </row>
    <row r="785" spans="1:11" x14ac:dyDescent="0.25">
      <c r="A785" s="17" t="s">
        <v>204</v>
      </c>
      <c r="B785" s="8" t="s">
        <v>528</v>
      </c>
      <c r="C785" s="7">
        <v>600</v>
      </c>
      <c r="D785" s="14" t="s">
        <v>104</v>
      </c>
      <c r="E785" s="14"/>
      <c r="F785" s="15">
        <f>F786</f>
        <v>4308300</v>
      </c>
      <c r="G785" s="15">
        <f t="shared" si="235"/>
        <v>0</v>
      </c>
      <c r="H785" s="15">
        <f t="shared" si="235"/>
        <v>0</v>
      </c>
      <c r="I785" s="15">
        <f t="shared" si="235"/>
        <v>0</v>
      </c>
      <c r="J785" s="15">
        <f t="shared" si="235"/>
        <v>4308300</v>
      </c>
      <c r="K785" s="15">
        <f t="shared" si="235"/>
        <v>0</v>
      </c>
    </row>
    <row r="786" spans="1:11" x14ac:dyDescent="0.25">
      <c r="A786" s="17" t="s">
        <v>146</v>
      </c>
      <c r="B786" s="8" t="s">
        <v>528</v>
      </c>
      <c r="C786" s="7">
        <v>600</v>
      </c>
      <c r="D786" s="14" t="s">
        <v>104</v>
      </c>
      <c r="E786" s="14" t="s">
        <v>48</v>
      </c>
      <c r="F786" s="15">
        <f>'[1]8. разд '!F858</f>
        <v>4308300</v>
      </c>
      <c r="G786" s="15">
        <f>'[1]8. разд '!G858</f>
        <v>0</v>
      </c>
      <c r="H786" s="15">
        <f>'[1]8. разд '!H858</f>
        <v>0</v>
      </c>
      <c r="I786" s="15">
        <f>'[1]8. разд '!I858</f>
        <v>0</v>
      </c>
      <c r="J786" s="15">
        <f>'[1]8. разд '!J858</f>
        <v>4308300</v>
      </c>
      <c r="K786" s="15">
        <f>'[1]8. разд '!K858</f>
        <v>0</v>
      </c>
    </row>
    <row r="787" spans="1:11" ht="25.5" x14ac:dyDescent="0.25">
      <c r="A787" s="29" t="s">
        <v>345</v>
      </c>
      <c r="B787" s="8" t="s">
        <v>529</v>
      </c>
      <c r="C787" s="7"/>
      <c r="D787" s="14"/>
      <c r="E787" s="14"/>
      <c r="F787" s="15">
        <f>F788</f>
        <v>4207700</v>
      </c>
      <c r="G787" s="15">
        <f t="shared" ref="G787:K789" si="236">G788</f>
        <v>0</v>
      </c>
      <c r="H787" s="15">
        <f t="shared" si="236"/>
        <v>0</v>
      </c>
      <c r="I787" s="15">
        <f t="shared" si="236"/>
        <v>0</v>
      </c>
      <c r="J787" s="15">
        <f t="shared" si="236"/>
        <v>4207700</v>
      </c>
      <c r="K787" s="15">
        <f t="shared" si="236"/>
        <v>0</v>
      </c>
    </row>
    <row r="788" spans="1:11" ht="38.25" x14ac:dyDescent="0.25">
      <c r="A788" s="17" t="s">
        <v>51</v>
      </c>
      <c r="B788" s="8" t="s">
        <v>529</v>
      </c>
      <c r="C788" s="7">
        <v>600</v>
      </c>
      <c r="D788" s="14"/>
      <c r="E788" s="14"/>
      <c r="F788" s="15">
        <f>F789</f>
        <v>4207700</v>
      </c>
      <c r="G788" s="15">
        <f t="shared" si="236"/>
        <v>0</v>
      </c>
      <c r="H788" s="15">
        <f t="shared" si="236"/>
        <v>0</v>
      </c>
      <c r="I788" s="15">
        <f t="shared" si="236"/>
        <v>0</v>
      </c>
      <c r="J788" s="15">
        <f t="shared" si="236"/>
        <v>4207700</v>
      </c>
      <c r="K788" s="15">
        <f t="shared" si="236"/>
        <v>0</v>
      </c>
    </row>
    <row r="789" spans="1:11" x14ac:dyDescent="0.25">
      <c r="A789" s="17" t="s">
        <v>204</v>
      </c>
      <c r="B789" s="8" t="s">
        <v>529</v>
      </c>
      <c r="C789" s="7">
        <v>600</v>
      </c>
      <c r="D789" s="14" t="s">
        <v>104</v>
      </c>
      <c r="E789" s="14"/>
      <c r="F789" s="15">
        <f>F790</f>
        <v>4207700</v>
      </c>
      <c r="G789" s="15">
        <f t="shared" si="236"/>
        <v>0</v>
      </c>
      <c r="H789" s="15">
        <f t="shared" si="236"/>
        <v>0</v>
      </c>
      <c r="I789" s="15">
        <f t="shared" si="236"/>
        <v>0</v>
      </c>
      <c r="J789" s="15">
        <f t="shared" si="236"/>
        <v>4207700</v>
      </c>
      <c r="K789" s="15">
        <f t="shared" si="236"/>
        <v>0</v>
      </c>
    </row>
    <row r="790" spans="1:11" x14ac:dyDescent="0.25">
      <c r="A790" s="17" t="s">
        <v>146</v>
      </c>
      <c r="B790" s="8" t="s">
        <v>529</v>
      </c>
      <c r="C790" s="7">
        <v>600</v>
      </c>
      <c r="D790" s="14" t="s">
        <v>104</v>
      </c>
      <c r="E790" s="14" t="s">
        <v>48</v>
      </c>
      <c r="F790" s="15">
        <f>'[1]8. разд '!F860</f>
        <v>4207700</v>
      </c>
      <c r="G790" s="15">
        <f>'[1]8. разд '!G860</f>
        <v>0</v>
      </c>
      <c r="H790" s="15">
        <f>'[1]8. разд '!H860</f>
        <v>0</v>
      </c>
      <c r="I790" s="15">
        <f>'[1]8. разд '!I860</f>
        <v>0</v>
      </c>
      <c r="J790" s="15">
        <f>'[1]8. разд '!J860</f>
        <v>4207700</v>
      </c>
      <c r="K790" s="15">
        <f>'[1]8. разд '!K860</f>
        <v>0</v>
      </c>
    </row>
    <row r="791" spans="1:11" ht="38.25" x14ac:dyDescent="0.25">
      <c r="A791" s="29" t="s">
        <v>347</v>
      </c>
      <c r="B791" s="8" t="s">
        <v>530</v>
      </c>
      <c r="C791" s="7"/>
      <c r="D791" s="14"/>
      <c r="E791" s="14"/>
      <c r="F791" s="15">
        <f>F792</f>
        <v>2483685.04</v>
      </c>
      <c r="G791" s="15">
        <f t="shared" ref="G791:K793" si="237">G792</f>
        <v>0</v>
      </c>
      <c r="H791" s="15">
        <f t="shared" si="237"/>
        <v>0</v>
      </c>
      <c r="I791" s="15">
        <f t="shared" si="237"/>
        <v>0</v>
      </c>
      <c r="J791" s="15">
        <f t="shared" si="237"/>
        <v>2483685.04</v>
      </c>
      <c r="K791" s="15">
        <f t="shared" si="237"/>
        <v>0</v>
      </c>
    </row>
    <row r="792" spans="1:11" ht="38.25" x14ac:dyDescent="0.25">
      <c r="A792" s="17" t="s">
        <v>51</v>
      </c>
      <c r="B792" s="8" t="s">
        <v>530</v>
      </c>
      <c r="C792" s="7">
        <v>600</v>
      </c>
      <c r="D792" s="14"/>
      <c r="E792" s="14"/>
      <c r="F792" s="15">
        <f>F793</f>
        <v>2483685.04</v>
      </c>
      <c r="G792" s="15">
        <f t="shared" si="237"/>
        <v>0</v>
      </c>
      <c r="H792" s="15">
        <f t="shared" si="237"/>
        <v>0</v>
      </c>
      <c r="I792" s="15">
        <f t="shared" si="237"/>
        <v>0</v>
      </c>
      <c r="J792" s="15">
        <f t="shared" si="237"/>
        <v>2483685.04</v>
      </c>
      <c r="K792" s="15">
        <f t="shared" si="237"/>
        <v>0</v>
      </c>
    </row>
    <row r="793" spans="1:11" x14ac:dyDescent="0.25">
      <c r="A793" s="17" t="s">
        <v>204</v>
      </c>
      <c r="B793" s="8" t="s">
        <v>530</v>
      </c>
      <c r="C793" s="7">
        <v>600</v>
      </c>
      <c r="D793" s="14" t="s">
        <v>104</v>
      </c>
      <c r="E793" s="14"/>
      <c r="F793" s="15">
        <f>F794</f>
        <v>2483685.04</v>
      </c>
      <c r="G793" s="15">
        <f t="shared" si="237"/>
        <v>0</v>
      </c>
      <c r="H793" s="15">
        <f t="shared" si="237"/>
        <v>0</v>
      </c>
      <c r="I793" s="15">
        <f t="shared" si="237"/>
        <v>0</v>
      </c>
      <c r="J793" s="15">
        <f t="shared" si="237"/>
        <v>2483685.04</v>
      </c>
      <c r="K793" s="15">
        <f t="shared" si="237"/>
        <v>0</v>
      </c>
    </row>
    <row r="794" spans="1:11" x14ac:dyDescent="0.25">
      <c r="A794" s="17" t="s">
        <v>146</v>
      </c>
      <c r="B794" s="8" t="s">
        <v>530</v>
      </c>
      <c r="C794" s="7">
        <v>600</v>
      </c>
      <c r="D794" s="14" t="s">
        <v>104</v>
      </c>
      <c r="E794" s="14" t="s">
        <v>48</v>
      </c>
      <c r="F794" s="15">
        <f>'[1]8. разд '!F862</f>
        <v>2483685.04</v>
      </c>
      <c r="G794" s="15">
        <f>'[1]8. разд '!G862</f>
        <v>0</v>
      </c>
      <c r="H794" s="15">
        <f>'[1]8. разд '!H862</f>
        <v>0</v>
      </c>
      <c r="I794" s="15">
        <f>'[1]8. разд '!I862</f>
        <v>0</v>
      </c>
      <c r="J794" s="15">
        <f>'[1]8. разд '!J862</f>
        <v>2483685.04</v>
      </c>
      <c r="K794" s="15">
        <f>'[1]8. разд '!K862</f>
        <v>0</v>
      </c>
    </row>
    <row r="795" spans="1:11" ht="25.5" x14ac:dyDescent="0.25">
      <c r="A795" s="17" t="s">
        <v>531</v>
      </c>
      <c r="B795" s="8" t="s">
        <v>532</v>
      </c>
      <c r="C795" s="8"/>
      <c r="D795" s="14"/>
      <c r="E795" s="14"/>
      <c r="F795" s="15">
        <f>F796</f>
        <v>586042.51</v>
      </c>
      <c r="G795" s="15">
        <f t="shared" ref="G795:K797" si="238">G796</f>
        <v>36042.51</v>
      </c>
      <c r="H795" s="15">
        <f t="shared" si="238"/>
        <v>0</v>
      </c>
      <c r="I795" s="15">
        <f t="shared" si="238"/>
        <v>0</v>
      </c>
      <c r="J795" s="15">
        <f t="shared" si="238"/>
        <v>586042.51</v>
      </c>
      <c r="K795" s="15">
        <f t="shared" si="238"/>
        <v>36042.51</v>
      </c>
    </row>
    <row r="796" spans="1:11" ht="38.25" x14ac:dyDescent="0.25">
      <c r="A796" s="17" t="s">
        <v>51</v>
      </c>
      <c r="B796" s="8" t="s">
        <v>532</v>
      </c>
      <c r="C796" s="8" t="s">
        <v>65</v>
      </c>
      <c r="D796" s="14"/>
      <c r="E796" s="14"/>
      <c r="F796" s="15">
        <f>F797</f>
        <v>586042.51</v>
      </c>
      <c r="G796" s="15">
        <f t="shared" si="238"/>
        <v>36042.51</v>
      </c>
      <c r="H796" s="15">
        <f t="shared" si="238"/>
        <v>0</v>
      </c>
      <c r="I796" s="15">
        <f t="shared" si="238"/>
        <v>0</v>
      </c>
      <c r="J796" s="15">
        <f t="shared" si="238"/>
        <v>586042.51</v>
      </c>
      <c r="K796" s="15">
        <f t="shared" si="238"/>
        <v>36042.51</v>
      </c>
    </row>
    <row r="797" spans="1:11" x14ac:dyDescent="0.25">
      <c r="A797" s="17" t="s">
        <v>204</v>
      </c>
      <c r="B797" s="8" t="s">
        <v>532</v>
      </c>
      <c r="C797" s="8" t="s">
        <v>65</v>
      </c>
      <c r="D797" s="14" t="s">
        <v>104</v>
      </c>
      <c r="E797" s="14"/>
      <c r="F797" s="15">
        <f>F798</f>
        <v>586042.51</v>
      </c>
      <c r="G797" s="15">
        <f t="shared" si="238"/>
        <v>36042.51</v>
      </c>
      <c r="H797" s="15">
        <f t="shared" si="238"/>
        <v>0</v>
      </c>
      <c r="I797" s="15">
        <f t="shared" si="238"/>
        <v>0</v>
      </c>
      <c r="J797" s="15">
        <f t="shared" si="238"/>
        <v>586042.51</v>
      </c>
      <c r="K797" s="15">
        <f t="shared" si="238"/>
        <v>36042.51</v>
      </c>
    </row>
    <row r="798" spans="1:11" x14ac:dyDescent="0.25">
      <c r="A798" s="17" t="s">
        <v>146</v>
      </c>
      <c r="B798" s="8" t="s">
        <v>532</v>
      </c>
      <c r="C798" s="8" t="s">
        <v>65</v>
      </c>
      <c r="D798" s="14" t="s">
        <v>104</v>
      </c>
      <c r="E798" s="14" t="s">
        <v>48</v>
      </c>
      <c r="F798" s="15">
        <f>'[1]8. разд '!F864</f>
        <v>586042.51</v>
      </c>
      <c r="G798" s="15">
        <f>'[1]8. разд '!G864</f>
        <v>36042.51</v>
      </c>
      <c r="H798" s="15">
        <f>'[1]8. разд '!H864</f>
        <v>0</v>
      </c>
      <c r="I798" s="15">
        <f>'[1]8. разд '!I864</f>
        <v>0</v>
      </c>
      <c r="J798" s="15">
        <f>'[1]8. разд '!J864</f>
        <v>586042.51</v>
      </c>
      <c r="K798" s="15">
        <f>'[1]8. разд '!K864</f>
        <v>36042.51</v>
      </c>
    </row>
    <row r="799" spans="1:11" ht="38.25" x14ac:dyDescent="0.25">
      <c r="A799" s="26" t="s">
        <v>181</v>
      </c>
      <c r="B799" s="8" t="s">
        <v>533</v>
      </c>
      <c r="C799" s="8"/>
      <c r="D799" s="14"/>
      <c r="E799" s="14"/>
      <c r="F799" s="15">
        <f>F800</f>
        <v>199157.64</v>
      </c>
      <c r="G799" s="15">
        <f t="shared" ref="G799:K801" si="239">G800</f>
        <v>0</v>
      </c>
      <c r="H799" s="15">
        <f t="shared" si="239"/>
        <v>2105548.83</v>
      </c>
      <c r="I799" s="15">
        <f t="shared" si="239"/>
        <v>0</v>
      </c>
      <c r="J799" s="15">
        <f t="shared" si="239"/>
        <v>2304706.4700000002</v>
      </c>
      <c r="K799" s="15">
        <f t="shared" si="239"/>
        <v>0</v>
      </c>
    </row>
    <row r="800" spans="1:11" ht="38.25" x14ac:dyDescent="0.25">
      <c r="A800" s="17" t="s">
        <v>51</v>
      </c>
      <c r="B800" s="8" t="s">
        <v>533</v>
      </c>
      <c r="C800" s="8" t="s">
        <v>65</v>
      </c>
      <c r="D800" s="14"/>
      <c r="E800" s="14"/>
      <c r="F800" s="15">
        <f>F801</f>
        <v>199157.64</v>
      </c>
      <c r="G800" s="15">
        <f t="shared" si="239"/>
        <v>0</v>
      </c>
      <c r="H800" s="15">
        <f t="shared" si="239"/>
        <v>2105548.83</v>
      </c>
      <c r="I800" s="15">
        <f t="shared" si="239"/>
        <v>0</v>
      </c>
      <c r="J800" s="15">
        <f t="shared" si="239"/>
        <v>2304706.4700000002</v>
      </c>
      <c r="K800" s="15">
        <f t="shared" si="239"/>
        <v>0</v>
      </c>
    </row>
    <row r="801" spans="1:11" x14ac:dyDescent="0.25">
      <c r="A801" s="17" t="s">
        <v>204</v>
      </c>
      <c r="B801" s="8" t="s">
        <v>533</v>
      </c>
      <c r="C801" s="8" t="s">
        <v>65</v>
      </c>
      <c r="D801" s="14" t="s">
        <v>104</v>
      </c>
      <c r="E801" s="14"/>
      <c r="F801" s="15">
        <f>F802</f>
        <v>199157.64</v>
      </c>
      <c r="G801" s="15">
        <f t="shared" si="239"/>
        <v>0</v>
      </c>
      <c r="H801" s="15">
        <f t="shared" si="239"/>
        <v>2105548.83</v>
      </c>
      <c r="I801" s="15">
        <f t="shared" si="239"/>
        <v>0</v>
      </c>
      <c r="J801" s="15">
        <f t="shared" si="239"/>
        <v>2304706.4700000002</v>
      </c>
      <c r="K801" s="15">
        <f t="shared" si="239"/>
        <v>0</v>
      </c>
    </row>
    <row r="802" spans="1:11" x14ac:dyDescent="0.25">
      <c r="A802" s="17" t="s">
        <v>146</v>
      </c>
      <c r="B802" s="8" t="s">
        <v>533</v>
      </c>
      <c r="C802" s="8" t="s">
        <v>65</v>
      </c>
      <c r="D802" s="14" t="s">
        <v>104</v>
      </c>
      <c r="E802" s="14" t="s">
        <v>48</v>
      </c>
      <c r="F802" s="15">
        <f>'[1]8. разд '!F868</f>
        <v>199157.64</v>
      </c>
      <c r="G802" s="15">
        <f>'[1]8. разд '!G868</f>
        <v>0</v>
      </c>
      <c r="H802" s="15">
        <f>'[1]8. разд '!H868</f>
        <v>2105548.83</v>
      </c>
      <c r="I802" s="15">
        <f>'[1]8. разд '!I868</f>
        <v>0</v>
      </c>
      <c r="J802" s="15">
        <f>'[1]8. разд '!J868</f>
        <v>2304706.4700000002</v>
      </c>
      <c r="K802" s="15">
        <f>'[1]8. разд '!K868</f>
        <v>0</v>
      </c>
    </row>
    <row r="803" spans="1:11" ht="38.25" x14ac:dyDescent="0.25">
      <c r="A803" s="17" t="s">
        <v>535</v>
      </c>
      <c r="B803" s="8" t="s">
        <v>536</v>
      </c>
      <c r="C803" s="8"/>
      <c r="D803" s="14"/>
      <c r="E803" s="14"/>
      <c r="F803" s="15" t="e">
        <f t="shared" ref="F803:K803" si="240">F804+F841</f>
        <v>#REF!</v>
      </c>
      <c r="G803" s="15" t="e">
        <f t="shared" si="240"/>
        <v>#REF!</v>
      </c>
      <c r="H803" s="15" t="e">
        <f t="shared" si="240"/>
        <v>#REF!</v>
      </c>
      <c r="I803" s="15" t="e">
        <f t="shared" si="240"/>
        <v>#REF!</v>
      </c>
      <c r="J803" s="15">
        <f t="shared" si="240"/>
        <v>109924683.59999999</v>
      </c>
      <c r="K803" s="15">
        <f t="shared" si="240"/>
        <v>5372065.5999999996</v>
      </c>
    </row>
    <row r="804" spans="1:11" ht="38.25" x14ac:dyDescent="0.25">
      <c r="A804" s="17" t="s">
        <v>537</v>
      </c>
      <c r="B804" s="8" t="s">
        <v>538</v>
      </c>
      <c r="C804" s="8"/>
      <c r="D804" s="14"/>
      <c r="E804" s="14"/>
      <c r="F804" s="15">
        <f>F805+F809+F813+F829+F833+F837+F817+F821+F825</f>
        <v>94465758</v>
      </c>
      <c r="G804" s="15">
        <f t="shared" ref="G804:K804" si="241">G805+G809+G813+G829+G833+G837+G817+G821+G825</f>
        <v>620730</v>
      </c>
      <c r="H804" s="15">
        <f t="shared" si="241"/>
        <v>7458925.5999999996</v>
      </c>
      <c r="I804" s="15">
        <f t="shared" si="241"/>
        <v>4751335.5999999996</v>
      </c>
      <c r="J804" s="15">
        <f t="shared" si="241"/>
        <v>101924683.59999999</v>
      </c>
      <c r="K804" s="15">
        <f t="shared" si="241"/>
        <v>5372065.5999999996</v>
      </c>
    </row>
    <row r="805" spans="1:11" ht="51" x14ac:dyDescent="0.25">
      <c r="A805" s="17" t="s">
        <v>158</v>
      </c>
      <c r="B805" s="8" t="s">
        <v>539</v>
      </c>
      <c r="C805" s="8"/>
      <c r="D805" s="14"/>
      <c r="E805" s="14"/>
      <c r="F805" s="15">
        <f>F806</f>
        <v>1170000</v>
      </c>
      <c r="G805" s="15">
        <f t="shared" ref="G805:K807" si="242">G806</f>
        <v>0</v>
      </c>
      <c r="H805" s="15">
        <f t="shared" si="242"/>
        <v>0</v>
      </c>
      <c r="I805" s="15">
        <f t="shared" si="242"/>
        <v>0</v>
      </c>
      <c r="J805" s="15">
        <f t="shared" si="242"/>
        <v>1170000</v>
      </c>
      <c r="K805" s="15">
        <f t="shared" si="242"/>
        <v>0</v>
      </c>
    </row>
    <row r="806" spans="1:11" ht="38.25" x14ac:dyDescent="0.25">
      <c r="A806" s="17" t="s">
        <v>51</v>
      </c>
      <c r="B806" s="8" t="s">
        <v>539</v>
      </c>
      <c r="C806" s="8" t="s">
        <v>65</v>
      </c>
      <c r="D806" s="14"/>
      <c r="E806" s="14"/>
      <c r="F806" s="15">
        <f>F807</f>
        <v>1170000</v>
      </c>
      <c r="G806" s="15">
        <f t="shared" si="242"/>
        <v>0</v>
      </c>
      <c r="H806" s="15">
        <f t="shared" si="242"/>
        <v>0</v>
      </c>
      <c r="I806" s="15">
        <f t="shared" si="242"/>
        <v>0</v>
      </c>
      <c r="J806" s="15">
        <f t="shared" si="242"/>
        <v>1170000</v>
      </c>
      <c r="K806" s="15">
        <f t="shared" si="242"/>
        <v>0</v>
      </c>
    </row>
    <row r="807" spans="1:11" x14ac:dyDescent="0.25">
      <c r="A807" s="17" t="s">
        <v>204</v>
      </c>
      <c r="B807" s="8" t="s">
        <v>539</v>
      </c>
      <c r="C807" s="8" t="s">
        <v>65</v>
      </c>
      <c r="D807" s="14" t="s">
        <v>104</v>
      </c>
      <c r="E807" s="14"/>
      <c r="F807" s="15">
        <f>F808</f>
        <v>1170000</v>
      </c>
      <c r="G807" s="15">
        <f t="shared" si="242"/>
        <v>0</v>
      </c>
      <c r="H807" s="15">
        <f t="shared" si="242"/>
        <v>0</v>
      </c>
      <c r="I807" s="15">
        <f t="shared" si="242"/>
        <v>0</v>
      </c>
      <c r="J807" s="15">
        <f t="shared" si="242"/>
        <v>1170000</v>
      </c>
      <c r="K807" s="15">
        <f t="shared" si="242"/>
        <v>0</v>
      </c>
    </row>
    <row r="808" spans="1:11" x14ac:dyDescent="0.25">
      <c r="A808" s="17" t="s">
        <v>146</v>
      </c>
      <c r="B808" s="8" t="s">
        <v>539</v>
      </c>
      <c r="C808" s="8" t="s">
        <v>65</v>
      </c>
      <c r="D808" s="14" t="s">
        <v>104</v>
      </c>
      <c r="E808" s="14" t="s">
        <v>48</v>
      </c>
      <c r="F808" s="15">
        <f>'[1]8. разд '!F879</f>
        <v>1170000</v>
      </c>
      <c r="G808" s="15">
        <f>'[1]8. разд '!G879</f>
        <v>0</v>
      </c>
      <c r="H808" s="15">
        <f>'[1]8. разд '!H879</f>
        <v>0</v>
      </c>
      <c r="I808" s="15">
        <f>'[1]8. разд '!I879</f>
        <v>0</v>
      </c>
      <c r="J808" s="15">
        <f>'[1]8. разд '!J879</f>
        <v>1170000</v>
      </c>
      <c r="K808" s="15">
        <f>'[1]8. разд '!K879</f>
        <v>0</v>
      </c>
    </row>
    <row r="809" spans="1:11" ht="51" x14ac:dyDescent="0.25">
      <c r="A809" s="17" t="s">
        <v>178</v>
      </c>
      <c r="B809" s="8" t="s">
        <v>540</v>
      </c>
      <c r="C809" s="8"/>
      <c r="D809" s="14"/>
      <c r="E809" s="14"/>
      <c r="F809" s="15">
        <f>F810</f>
        <v>620730</v>
      </c>
      <c r="G809" s="15">
        <f t="shared" ref="G809:K811" si="243">G810</f>
        <v>620730</v>
      </c>
      <c r="H809" s="15">
        <f t="shared" si="243"/>
        <v>4751335.5999999996</v>
      </c>
      <c r="I809" s="15">
        <f t="shared" si="243"/>
        <v>4751335.5999999996</v>
      </c>
      <c r="J809" s="15">
        <f t="shared" si="243"/>
        <v>5372065.5999999996</v>
      </c>
      <c r="K809" s="15">
        <f t="shared" si="243"/>
        <v>5372065.5999999996</v>
      </c>
    </row>
    <row r="810" spans="1:11" ht="38.25" x14ac:dyDescent="0.25">
      <c r="A810" s="17" t="s">
        <v>51</v>
      </c>
      <c r="B810" s="8" t="s">
        <v>540</v>
      </c>
      <c r="C810" s="8" t="s">
        <v>65</v>
      </c>
      <c r="D810" s="14"/>
      <c r="E810" s="14"/>
      <c r="F810" s="15">
        <f>F811</f>
        <v>620730</v>
      </c>
      <c r="G810" s="15">
        <f t="shared" si="243"/>
        <v>620730</v>
      </c>
      <c r="H810" s="15">
        <f t="shared" si="243"/>
        <v>4751335.5999999996</v>
      </c>
      <c r="I810" s="15">
        <f t="shared" si="243"/>
        <v>4751335.5999999996</v>
      </c>
      <c r="J810" s="15">
        <f t="shared" si="243"/>
        <v>5372065.5999999996</v>
      </c>
      <c r="K810" s="15">
        <f t="shared" si="243"/>
        <v>5372065.5999999996</v>
      </c>
    </row>
    <row r="811" spans="1:11" x14ac:dyDescent="0.25">
      <c r="A811" s="17" t="s">
        <v>204</v>
      </c>
      <c r="B811" s="8" t="s">
        <v>540</v>
      </c>
      <c r="C811" s="8" t="s">
        <v>65</v>
      </c>
      <c r="D811" s="14" t="s">
        <v>104</v>
      </c>
      <c r="E811" s="14"/>
      <c r="F811" s="15">
        <f>F812</f>
        <v>620730</v>
      </c>
      <c r="G811" s="15">
        <f t="shared" si="243"/>
        <v>620730</v>
      </c>
      <c r="H811" s="15">
        <f t="shared" si="243"/>
        <v>4751335.5999999996</v>
      </c>
      <c r="I811" s="15">
        <f t="shared" si="243"/>
        <v>4751335.5999999996</v>
      </c>
      <c r="J811" s="15">
        <f t="shared" si="243"/>
        <v>5372065.5999999996</v>
      </c>
      <c r="K811" s="15">
        <f t="shared" si="243"/>
        <v>5372065.5999999996</v>
      </c>
    </row>
    <row r="812" spans="1:11" x14ac:dyDescent="0.25">
      <c r="A812" s="17" t="s">
        <v>146</v>
      </c>
      <c r="B812" s="8" t="s">
        <v>540</v>
      </c>
      <c r="C812" s="8" t="s">
        <v>65</v>
      </c>
      <c r="D812" s="14" t="s">
        <v>104</v>
      </c>
      <c r="E812" s="14" t="s">
        <v>48</v>
      </c>
      <c r="F812" s="15">
        <f>'[1]8. разд '!F881</f>
        <v>620730</v>
      </c>
      <c r="G812" s="15">
        <f>'[1]8. разд '!G881</f>
        <v>620730</v>
      </c>
      <c r="H812" s="15">
        <f>'[1]8. разд '!H881</f>
        <v>4751335.5999999996</v>
      </c>
      <c r="I812" s="15">
        <f>'[1]8. разд '!I881</f>
        <v>4751335.5999999996</v>
      </c>
      <c r="J812" s="15">
        <f>'[1]8. разд '!J881</f>
        <v>5372065.5999999996</v>
      </c>
      <c r="K812" s="15">
        <f>'[1]8. разд '!K881</f>
        <v>5372065.5999999996</v>
      </c>
    </row>
    <row r="813" spans="1:11" ht="38.25" x14ac:dyDescent="0.25">
      <c r="A813" s="29" t="s">
        <v>341</v>
      </c>
      <c r="B813" s="8" t="s">
        <v>541</v>
      </c>
      <c r="C813" s="8"/>
      <c r="D813" s="14"/>
      <c r="E813" s="14"/>
      <c r="F813" s="15">
        <f>F814</f>
        <v>67692996.599999994</v>
      </c>
      <c r="G813" s="15">
        <f t="shared" ref="G813:K815" si="244">G814</f>
        <v>0</v>
      </c>
      <c r="H813" s="15">
        <f t="shared" si="244"/>
        <v>0</v>
      </c>
      <c r="I813" s="15">
        <f t="shared" si="244"/>
        <v>0</v>
      </c>
      <c r="J813" s="15">
        <f t="shared" si="244"/>
        <v>67692996.599999994</v>
      </c>
      <c r="K813" s="15">
        <f t="shared" si="244"/>
        <v>0</v>
      </c>
    </row>
    <row r="814" spans="1:11" ht="38.25" x14ac:dyDescent="0.25">
      <c r="A814" s="17" t="s">
        <v>51</v>
      </c>
      <c r="B814" s="8" t="s">
        <v>541</v>
      </c>
      <c r="C814" s="8" t="s">
        <v>65</v>
      </c>
      <c r="D814" s="14"/>
      <c r="E814" s="14"/>
      <c r="F814" s="15">
        <f>F815</f>
        <v>67692996.599999994</v>
      </c>
      <c r="G814" s="15">
        <f t="shared" si="244"/>
        <v>0</v>
      </c>
      <c r="H814" s="15">
        <f t="shared" si="244"/>
        <v>0</v>
      </c>
      <c r="I814" s="15">
        <f t="shared" si="244"/>
        <v>0</v>
      </c>
      <c r="J814" s="15">
        <f t="shared" si="244"/>
        <v>67692996.599999994</v>
      </c>
      <c r="K814" s="15">
        <f t="shared" si="244"/>
        <v>0</v>
      </c>
    </row>
    <row r="815" spans="1:11" x14ac:dyDescent="0.25">
      <c r="A815" s="17" t="s">
        <v>204</v>
      </c>
      <c r="B815" s="8" t="s">
        <v>541</v>
      </c>
      <c r="C815" s="8" t="s">
        <v>65</v>
      </c>
      <c r="D815" s="14" t="s">
        <v>104</v>
      </c>
      <c r="E815" s="14"/>
      <c r="F815" s="15">
        <f>F816</f>
        <v>67692996.599999994</v>
      </c>
      <c r="G815" s="15">
        <f t="shared" si="244"/>
        <v>0</v>
      </c>
      <c r="H815" s="15">
        <f t="shared" si="244"/>
        <v>0</v>
      </c>
      <c r="I815" s="15">
        <f t="shared" si="244"/>
        <v>0</v>
      </c>
      <c r="J815" s="15">
        <f t="shared" si="244"/>
        <v>67692996.599999994</v>
      </c>
      <c r="K815" s="15">
        <f t="shared" si="244"/>
        <v>0</v>
      </c>
    </row>
    <row r="816" spans="1:11" x14ac:dyDescent="0.25">
      <c r="A816" s="17" t="s">
        <v>146</v>
      </c>
      <c r="B816" s="8" t="s">
        <v>541</v>
      </c>
      <c r="C816" s="8" t="s">
        <v>65</v>
      </c>
      <c r="D816" s="14" t="s">
        <v>104</v>
      </c>
      <c r="E816" s="14" t="s">
        <v>48</v>
      </c>
      <c r="F816" s="15">
        <f>'[1]8. разд '!F883</f>
        <v>67692996.599999994</v>
      </c>
      <c r="G816" s="15">
        <f>'[1]8. разд '!G883</f>
        <v>0</v>
      </c>
      <c r="H816" s="15">
        <f>'[1]8. разд '!H883</f>
        <v>0</v>
      </c>
      <c r="I816" s="15">
        <f>'[1]8. разд '!I883</f>
        <v>0</v>
      </c>
      <c r="J816" s="15">
        <f>'[1]8. разд '!J883</f>
        <v>67692996.599999994</v>
      </c>
      <c r="K816" s="15">
        <f>'[1]8. разд '!K883</f>
        <v>0</v>
      </c>
    </row>
    <row r="817" spans="1:11" ht="25.5" x14ac:dyDescent="0.25">
      <c r="A817" s="29" t="s">
        <v>343</v>
      </c>
      <c r="B817" s="8" t="s">
        <v>542</v>
      </c>
      <c r="C817" s="8"/>
      <c r="D817" s="14"/>
      <c r="E817" s="14"/>
      <c r="F817" s="15">
        <f>F818</f>
        <v>7626600</v>
      </c>
      <c r="G817" s="15">
        <f t="shared" ref="G817:K819" si="245">G818</f>
        <v>0</v>
      </c>
      <c r="H817" s="15">
        <f t="shared" si="245"/>
        <v>0</v>
      </c>
      <c r="I817" s="15">
        <f t="shared" si="245"/>
        <v>0</v>
      </c>
      <c r="J817" s="15">
        <f t="shared" si="245"/>
        <v>7626600</v>
      </c>
      <c r="K817" s="15">
        <f t="shared" si="245"/>
        <v>0</v>
      </c>
    </row>
    <row r="818" spans="1:11" ht="38.25" x14ac:dyDescent="0.25">
      <c r="A818" s="17" t="s">
        <v>51</v>
      </c>
      <c r="B818" s="8" t="s">
        <v>542</v>
      </c>
      <c r="C818" s="8" t="s">
        <v>65</v>
      </c>
      <c r="D818" s="14"/>
      <c r="E818" s="14"/>
      <c r="F818" s="15">
        <f>F819</f>
        <v>7626600</v>
      </c>
      <c r="G818" s="15">
        <f t="shared" si="245"/>
        <v>0</v>
      </c>
      <c r="H818" s="15">
        <f t="shared" si="245"/>
        <v>0</v>
      </c>
      <c r="I818" s="15">
        <f t="shared" si="245"/>
        <v>0</v>
      </c>
      <c r="J818" s="15">
        <f t="shared" si="245"/>
        <v>7626600</v>
      </c>
      <c r="K818" s="15">
        <f t="shared" si="245"/>
        <v>0</v>
      </c>
    </row>
    <row r="819" spans="1:11" x14ac:dyDescent="0.25">
      <c r="A819" s="17" t="s">
        <v>204</v>
      </c>
      <c r="B819" s="8" t="s">
        <v>542</v>
      </c>
      <c r="C819" s="8" t="s">
        <v>65</v>
      </c>
      <c r="D819" s="14" t="s">
        <v>104</v>
      </c>
      <c r="E819" s="14"/>
      <c r="F819" s="15">
        <f>F820</f>
        <v>7626600</v>
      </c>
      <c r="G819" s="15">
        <f t="shared" si="245"/>
        <v>0</v>
      </c>
      <c r="H819" s="15">
        <f t="shared" si="245"/>
        <v>0</v>
      </c>
      <c r="I819" s="15">
        <f t="shared" si="245"/>
        <v>0</v>
      </c>
      <c r="J819" s="15">
        <f t="shared" si="245"/>
        <v>7626600</v>
      </c>
      <c r="K819" s="15">
        <f t="shared" si="245"/>
        <v>0</v>
      </c>
    </row>
    <row r="820" spans="1:11" x14ac:dyDescent="0.25">
      <c r="A820" s="17" t="s">
        <v>146</v>
      </c>
      <c r="B820" s="8" t="s">
        <v>542</v>
      </c>
      <c r="C820" s="8" t="s">
        <v>65</v>
      </c>
      <c r="D820" s="14" t="s">
        <v>104</v>
      </c>
      <c r="E820" s="14" t="s">
        <v>48</v>
      </c>
      <c r="F820" s="15">
        <f>'[1]8. разд '!F885</f>
        <v>7626600</v>
      </c>
      <c r="G820" s="15">
        <f>'[1]8. разд '!G885</f>
        <v>0</v>
      </c>
      <c r="H820" s="15">
        <f>'[1]8. разд '!H885</f>
        <v>0</v>
      </c>
      <c r="I820" s="15">
        <f>'[1]8. разд '!I885</f>
        <v>0</v>
      </c>
      <c r="J820" s="15">
        <f>'[1]8. разд '!J885</f>
        <v>7626600</v>
      </c>
      <c r="K820" s="15">
        <f>'[1]8. разд '!K885</f>
        <v>0</v>
      </c>
    </row>
    <row r="821" spans="1:11" ht="25.5" x14ac:dyDescent="0.25">
      <c r="A821" s="29" t="s">
        <v>345</v>
      </c>
      <c r="B821" s="8" t="s">
        <v>543</v>
      </c>
      <c r="C821" s="8"/>
      <c r="D821" s="14"/>
      <c r="E821" s="14"/>
      <c r="F821" s="15">
        <f>F822</f>
        <v>6714300</v>
      </c>
      <c r="G821" s="15">
        <f t="shared" ref="G821:K823" si="246">G822</f>
        <v>0</v>
      </c>
      <c r="H821" s="15">
        <f t="shared" si="246"/>
        <v>0</v>
      </c>
      <c r="I821" s="15">
        <f t="shared" si="246"/>
        <v>0</v>
      </c>
      <c r="J821" s="15">
        <f t="shared" si="246"/>
        <v>6714300</v>
      </c>
      <c r="K821" s="15">
        <f t="shared" si="246"/>
        <v>0</v>
      </c>
    </row>
    <row r="822" spans="1:11" ht="38.25" x14ac:dyDescent="0.25">
      <c r="A822" s="17" t="s">
        <v>51</v>
      </c>
      <c r="B822" s="8" t="s">
        <v>543</v>
      </c>
      <c r="C822" s="8" t="s">
        <v>65</v>
      </c>
      <c r="D822" s="14"/>
      <c r="E822" s="14"/>
      <c r="F822" s="15">
        <f>F823</f>
        <v>6714300</v>
      </c>
      <c r="G822" s="15">
        <f t="shared" si="246"/>
        <v>0</v>
      </c>
      <c r="H822" s="15">
        <f t="shared" si="246"/>
        <v>0</v>
      </c>
      <c r="I822" s="15">
        <f t="shared" si="246"/>
        <v>0</v>
      </c>
      <c r="J822" s="15">
        <f t="shared" si="246"/>
        <v>6714300</v>
      </c>
      <c r="K822" s="15">
        <f t="shared" si="246"/>
        <v>0</v>
      </c>
    </row>
    <row r="823" spans="1:11" x14ac:dyDescent="0.25">
      <c r="A823" s="17" t="s">
        <v>204</v>
      </c>
      <c r="B823" s="8" t="s">
        <v>543</v>
      </c>
      <c r="C823" s="8" t="s">
        <v>65</v>
      </c>
      <c r="D823" s="14" t="s">
        <v>104</v>
      </c>
      <c r="E823" s="14"/>
      <c r="F823" s="15">
        <f>F824</f>
        <v>6714300</v>
      </c>
      <c r="G823" s="15">
        <f t="shared" si="246"/>
        <v>0</v>
      </c>
      <c r="H823" s="15">
        <f t="shared" si="246"/>
        <v>0</v>
      </c>
      <c r="I823" s="15">
        <f t="shared" si="246"/>
        <v>0</v>
      </c>
      <c r="J823" s="15">
        <f t="shared" si="246"/>
        <v>6714300</v>
      </c>
      <c r="K823" s="15">
        <f t="shared" si="246"/>
        <v>0</v>
      </c>
    </row>
    <row r="824" spans="1:11" x14ac:dyDescent="0.25">
      <c r="A824" s="17" t="s">
        <v>146</v>
      </c>
      <c r="B824" s="8" t="s">
        <v>543</v>
      </c>
      <c r="C824" s="8" t="s">
        <v>65</v>
      </c>
      <c r="D824" s="14" t="s">
        <v>104</v>
      </c>
      <c r="E824" s="14" t="s">
        <v>48</v>
      </c>
      <c r="F824" s="15">
        <f>'[1]8. разд '!F887</f>
        <v>6714300</v>
      </c>
      <c r="G824" s="15">
        <f>'[1]8. разд '!G887</f>
        <v>0</v>
      </c>
      <c r="H824" s="15">
        <f>'[1]8. разд '!H887</f>
        <v>0</v>
      </c>
      <c r="I824" s="15">
        <f>'[1]8. разд '!I887</f>
        <v>0</v>
      </c>
      <c r="J824" s="15">
        <f>'[1]8. разд '!J887</f>
        <v>6714300</v>
      </c>
      <c r="K824" s="15">
        <f>'[1]8. разд '!K887</f>
        <v>0</v>
      </c>
    </row>
    <row r="825" spans="1:11" ht="38.25" x14ac:dyDescent="0.25">
      <c r="A825" s="29" t="s">
        <v>347</v>
      </c>
      <c r="B825" s="8" t="s">
        <v>544</v>
      </c>
      <c r="C825" s="8"/>
      <c r="D825" s="14"/>
      <c r="E825" s="14"/>
      <c r="F825" s="15">
        <f>F826</f>
        <v>8471403</v>
      </c>
      <c r="G825" s="15">
        <f t="shared" ref="G825:K827" si="247">G826</f>
        <v>0</v>
      </c>
      <c r="H825" s="15">
        <f t="shared" si="247"/>
        <v>0</v>
      </c>
      <c r="I825" s="15">
        <f t="shared" si="247"/>
        <v>0</v>
      </c>
      <c r="J825" s="15">
        <f t="shared" si="247"/>
        <v>8471403</v>
      </c>
      <c r="K825" s="15">
        <f t="shared" si="247"/>
        <v>0</v>
      </c>
    </row>
    <row r="826" spans="1:11" ht="38.25" x14ac:dyDescent="0.25">
      <c r="A826" s="17" t="s">
        <v>51</v>
      </c>
      <c r="B826" s="8" t="s">
        <v>544</v>
      </c>
      <c r="C826" s="8" t="s">
        <v>65</v>
      </c>
      <c r="D826" s="14"/>
      <c r="E826" s="14"/>
      <c r="F826" s="15">
        <f>F827</f>
        <v>8471403</v>
      </c>
      <c r="G826" s="15">
        <f t="shared" si="247"/>
        <v>0</v>
      </c>
      <c r="H826" s="15">
        <f t="shared" si="247"/>
        <v>0</v>
      </c>
      <c r="I826" s="15">
        <f t="shared" si="247"/>
        <v>0</v>
      </c>
      <c r="J826" s="15">
        <f t="shared" si="247"/>
        <v>8471403</v>
      </c>
      <c r="K826" s="15">
        <f t="shared" si="247"/>
        <v>0</v>
      </c>
    </row>
    <row r="827" spans="1:11" x14ac:dyDescent="0.25">
      <c r="A827" s="17" t="s">
        <v>204</v>
      </c>
      <c r="B827" s="8" t="s">
        <v>544</v>
      </c>
      <c r="C827" s="8" t="s">
        <v>65</v>
      </c>
      <c r="D827" s="14" t="s">
        <v>104</v>
      </c>
      <c r="E827" s="14"/>
      <c r="F827" s="15">
        <f>F828</f>
        <v>8471403</v>
      </c>
      <c r="G827" s="15">
        <f t="shared" si="247"/>
        <v>0</v>
      </c>
      <c r="H827" s="15">
        <f t="shared" si="247"/>
        <v>0</v>
      </c>
      <c r="I827" s="15">
        <f t="shared" si="247"/>
        <v>0</v>
      </c>
      <c r="J827" s="15">
        <f t="shared" si="247"/>
        <v>8471403</v>
      </c>
      <c r="K827" s="15">
        <f t="shared" si="247"/>
        <v>0</v>
      </c>
    </row>
    <row r="828" spans="1:11" x14ac:dyDescent="0.25">
      <c r="A828" s="17" t="s">
        <v>146</v>
      </c>
      <c r="B828" s="8" t="s">
        <v>544</v>
      </c>
      <c r="C828" s="8" t="s">
        <v>65</v>
      </c>
      <c r="D828" s="14" t="s">
        <v>104</v>
      </c>
      <c r="E828" s="14" t="s">
        <v>48</v>
      </c>
      <c r="F828" s="15">
        <f>'[1]8. разд '!F889</f>
        <v>8471403</v>
      </c>
      <c r="G828" s="15">
        <f>'[1]8. разд '!G889</f>
        <v>0</v>
      </c>
      <c r="H828" s="15">
        <f>'[1]8. разд '!H889</f>
        <v>0</v>
      </c>
      <c r="I828" s="15">
        <f>'[1]8. разд '!I889</f>
        <v>0</v>
      </c>
      <c r="J828" s="15">
        <f>'[1]8. разд '!J889</f>
        <v>8471403</v>
      </c>
      <c r="K828" s="15">
        <f>'[1]8. разд '!K889</f>
        <v>0</v>
      </c>
    </row>
    <row r="829" spans="1:11" ht="25.5" x14ac:dyDescent="0.25">
      <c r="A829" s="17" t="s">
        <v>545</v>
      </c>
      <c r="B829" s="8" t="s">
        <v>546</v>
      </c>
      <c r="C829" s="8"/>
      <c r="D829" s="14"/>
      <c r="E829" s="14"/>
      <c r="F829" s="15">
        <f>F830</f>
        <v>1744000</v>
      </c>
      <c r="G829" s="15">
        <f t="shared" ref="G829:K831" si="248">G830</f>
        <v>0</v>
      </c>
      <c r="H829" s="15">
        <f t="shared" si="248"/>
        <v>0</v>
      </c>
      <c r="I829" s="15">
        <f t="shared" si="248"/>
        <v>0</v>
      </c>
      <c r="J829" s="15">
        <f t="shared" si="248"/>
        <v>1744000</v>
      </c>
      <c r="K829" s="15">
        <f t="shared" si="248"/>
        <v>0</v>
      </c>
    </row>
    <row r="830" spans="1:11" ht="38.25" x14ac:dyDescent="0.25">
      <c r="A830" s="17" t="s">
        <v>51</v>
      </c>
      <c r="B830" s="8" t="s">
        <v>546</v>
      </c>
      <c r="C830" s="8" t="s">
        <v>65</v>
      </c>
      <c r="D830" s="14"/>
      <c r="E830" s="14"/>
      <c r="F830" s="15">
        <f>F831</f>
        <v>1744000</v>
      </c>
      <c r="G830" s="15">
        <f t="shared" si="248"/>
        <v>0</v>
      </c>
      <c r="H830" s="15">
        <f t="shared" si="248"/>
        <v>0</v>
      </c>
      <c r="I830" s="15">
        <f t="shared" si="248"/>
        <v>0</v>
      </c>
      <c r="J830" s="15">
        <f t="shared" si="248"/>
        <v>1744000</v>
      </c>
      <c r="K830" s="15">
        <f t="shared" si="248"/>
        <v>0</v>
      </c>
    </row>
    <row r="831" spans="1:11" x14ac:dyDescent="0.25">
      <c r="A831" s="17" t="s">
        <v>204</v>
      </c>
      <c r="B831" s="8" t="s">
        <v>546</v>
      </c>
      <c r="C831" s="8" t="s">
        <v>65</v>
      </c>
      <c r="D831" s="14" t="s">
        <v>104</v>
      </c>
      <c r="E831" s="14"/>
      <c r="F831" s="15">
        <f>F832</f>
        <v>1744000</v>
      </c>
      <c r="G831" s="15">
        <f t="shared" si="248"/>
        <v>0</v>
      </c>
      <c r="H831" s="15">
        <f t="shared" si="248"/>
        <v>0</v>
      </c>
      <c r="I831" s="15">
        <f t="shared" si="248"/>
        <v>0</v>
      </c>
      <c r="J831" s="15">
        <f t="shared" si="248"/>
        <v>1744000</v>
      </c>
      <c r="K831" s="15">
        <f t="shared" si="248"/>
        <v>0</v>
      </c>
    </row>
    <row r="832" spans="1:11" x14ac:dyDescent="0.25">
      <c r="A832" s="17" t="s">
        <v>146</v>
      </c>
      <c r="B832" s="8" t="s">
        <v>546</v>
      </c>
      <c r="C832" s="8" t="s">
        <v>65</v>
      </c>
      <c r="D832" s="14" t="s">
        <v>104</v>
      </c>
      <c r="E832" s="14" t="s">
        <v>48</v>
      </c>
      <c r="F832" s="15">
        <f>'[1]8. разд '!F891</f>
        <v>1744000</v>
      </c>
      <c r="G832" s="15">
        <f>'[1]8. разд '!G891</f>
        <v>0</v>
      </c>
      <c r="H832" s="15">
        <f>'[1]8. разд '!H891</f>
        <v>0</v>
      </c>
      <c r="I832" s="15">
        <f>'[1]8. разд '!I891</f>
        <v>0</v>
      </c>
      <c r="J832" s="15">
        <f>'[1]8. разд '!J891</f>
        <v>1744000</v>
      </c>
      <c r="K832" s="15">
        <f>'[1]8. разд '!K891</f>
        <v>0</v>
      </c>
    </row>
    <row r="833" spans="1:11" ht="38.25" x14ac:dyDescent="0.25">
      <c r="A833" s="17" t="s">
        <v>407</v>
      </c>
      <c r="B833" s="8" t="s">
        <v>547</v>
      </c>
      <c r="C833" s="8"/>
      <c r="D833" s="14"/>
      <c r="E833" s="14"/>
      <c r="F833" s="15">
        <f>F834</f>
        <v>72000</v>
      </c>
      <c r="G833" s="15">
        <f t="shared" ref="G833:K835" si="249">G834</f>
        <v>0</v>
      </c>
      <c r="H833" s="15">
        <f t="shared" si="249"/>
        <v>0</v>
      </c>
      <c r="I833" s="15">
        <f t="shared" si="249"/>
        <v>0</v>
      </c>
      <c r="J833" s="15">
        <f t="shared" si="249"/>
        <v>72000</v>
      </c>
      <c r="K833" s="15">
        <f t="shared" si="249"/>
        <v>0</v>
      </c>
    </row>
    <row r="834" spans="1:11" ht="38.25" x14ac:dyDescent="0.25">
      <c r="A834" s="17" t="s">
        <v>51</v>
      </c>
      <c r="B834" s="8" t="s">
        <v>547</v>
      </c>
      <c r="C834" s="8" t="s">
        <v>65</v>
      </c>
      <c r="D834" s="14"/>
      <c r="E834" s="14"/>
      <c r="F834" s="15">
        <f>F835</f>
        <v>72000</v>
      </c>
      <c r="G834" s="15">
        <f t="shared" si="249"/>
        <v>0</v>
      </c>
      <c r="H834" s="15">
        <f t="shared" si="249"/>
        <v>0</v>
      </c>
      <c r="I834" s="15">
        <f t="shared" si="249"/>
        <v>0</v>
      </c>
      <c r="J834" s="15">
        <f t="shared" si="249"/>
        <v>72000</v>
      </c>
      <c r="K834" s="15">
        <f t="shared" si="249"/>
        <v>0</v>
      </c>
    </row>
    <row r="835" spans="1:11" x14ac:dyDescent="0.25">
      <c r="A835" s="17" t="s">
        <v>204</v>
      </c>
      <c r="B835" s="8" t="s">
        <v>547</v>
      </c>
      <c r="C835" s="8" t="s">
        <v>65</v>
      </c>
      <c r="D835" s="14" t="s">
        <v>104</v>
      </c>
      <c r="E835" s="14"/>
      <c r="F835" s="15">
        <f>F836</f>
        <v>72000</v>
      </c>
      <c r="G835" s="15">
        <f t="shared" si="249"/>
        <v>0</v>
      </c>
      <c r="H835" s="15">
        <f t="shared" si="249"/>
        <v>0</v>
      </c>
      <c r="I835" s="15">
        <f t="shared" si="249"/>
        <v>0</v>
      </c>
      <c r="J835" s="15">
        <f t="shared" si="249"/>
        <v>72000</v>
      </c>
      <c r="K835" s="15">
        <f t="shared" si="249"/>
        <v>0</v>
      </c>
    </row>
    <row r="836" spans="1:11" ht="25.5" x14ac:dyDescent="0.25">
      <c r="A836" s="17" t="s">
        <v>205</v>
      </c>
      <c r="B836" s="8" t="s">
        <v>547</v>
      </c>
      <c r="C836" s="8" t="s">
        <v>65</v>
      </c>
      <c r="D836" s="14" t="s">
        <v>104</v>
      </c>
      <c r="E836" s="14" t="s">
        <v>100</v>
      </c>
      <c r="F836" s="15">
        <f>'[1]8. разд '!F930</f>
        <v>72000</v>
      </c>
      <c r="G836" s="15">
        <f>'[1]8. разд '!G930</f>
        <v>0</v>
      </c>
      <c r="H836" s="15">
        <f>'[1]8. разд '!H930</f>
        <v>0</v>
      </c>
      <c r="I836" s="15">
        <f>'[1]8. разд '!I930</f>
        <v>0</v>
      </c>
      <c r="J836" s="15">
        <f>'[1]8. разд '!J930</f>
        <v>72000</v>
      </c>
      <c r="K836" s="15">
        <f>'[1]8. разд '!K930</f>
        <v>0</v>
      </c>
    </row>
    <row r="837" spans="1:11" ht="38.25" x14ac:dyDescent="0.25">
      <c r="A837" s="26" t="s">
        <v>181</v>
      </c>
      <c r="B837" s="8" t="s">
        <v>548</v>
      </c>
      <c r="C837" s="8"/>
      <c r="D837" s="14"/>
      <c r="E837" s="14"/>
      <c r="F837" s="15">
        <f>F838</f>
        <v>353728.4</v>
      </c>
      <c r="G837" s="15">
        <f t="shared" ref="G837:K839" si="250">G838</f>
        <v>0</v>
      </c>
      <c r="H837" s="15">
        <f t="shared" si="250"/>
        <v>2707590</v>
      </c>
      <c r="I837" s="15">
        <f t="shared" si="250"/>
        <v>0</v>
      </c>
      <c r="J837" s="15">
        <f t="shared" si="250"/>
        <v>3061318.4</v>
      </c>
      <c r="K837" s="15">
        <f t="shared" si="250"/>
        <v>0</v>
      </c>
    </row>
    <row r="838" spans="1:11" ht="38.25" x14ac:dyDescent="0.25">
      <c r="A838" s="17" t="s">
        <v>51</v>
      </c>
      <c r="B838" s="8" t="s">
        <v>548</v>
      </c>
      <c r="C838" s="8" t="s">
        <v>65</v>
      </c>
      <c r="D838" s="14"/>
      <c r="E838" s="14"/>
      <c r="F838" s="15">
        <f>F839</f>
        <v>353728.4</v>
      </c>
      <c r="G838" s="15">
        <f t="shared" si="250"/>
        <v>0</v>
      </c>
      <c r="H838" s="15">
        <f t="shared" si="250"/>
        <v>2707590</v>
      </c>
      <c r="I838" s="15">
        <f t="shared" si="250"/>
        <v>0</v>
      </c>
      <c r="J838" s="15">
        <f t="shared" si="250"/>
        <v>3061318.4</v>
      </c>
      <c r="K838" s="15">
        <f t="shared" si="250"/>
        <v>0</v>
      </c>
    </row>
    <row r="839" spans="1:11" x14ac:dyDescent="0.25">
      <c r="A839" s="17" t="s">
        <v>204</v>
      </c>
      <c r="B839" s="8" t="s">
        <v>548</v>
      </c>
      <c r="C839" s="8" t="s">
        <v>65</v>
      </c>
      <c r="D839" s="14" t="s">
        <v>104</v>
      </c>
      <c r="E839" s="14"/>
      <c r="F839" s="15">
        <f>F840</f>
        <v>353728.4</v>
      </c>
      <c r="G839" s="15">
        <f t="shared" si="250"/>
        <v>0</v>
      </c>
      <c r="H839" s="15">
        <f t="shared" si="250"/>
        <v>2707590</v>
      </c>
      <c r="I839" s="15">
        <f t="shared" si="250"/>
        <v>0</v>
      </c>
      <c r="J839" s="15">
        <f t="shared" si="250"/>
        <v>3061318.4</v>
      </c>
      <c r="K839" s="15">
        <f t="shared" si="250"/>
        <v>0</v>
      </c>
    </row>
    <row r="840" spans="1:11" x14ac:dyDescent="0.25">
      <c r="A840" s="17" t="s">
        <v>146</v>
      </c>
      <c r="B840" s="8" t="s">
        <v>548</v>
      </c>
      <c r="C840" s="8" t="s">
        <v>65</v>
      </c>
      <c r="D840" s="14" t="s">
        <v>104</v>
      </c>
      <c r="E840" s="14" t="s">
        <v>48</v>
      </c>
      <c r="F840" s="15">
        <f>'[1]8. разд '!F893</f>
        <v>353728.4</v>
      </c>
      <c r="G840" s="15">
        <f>'[1]8. разд '!G893</f>
        <v>0</v>
      </c>
      <c r="H840" s="15">
        <f>'[1]8. разд '!H893</f>
        <v>2707590</v>
      </c>
      <c r="I840" s="15">
        <f>'[1]8. разд '!I893</f>
        <v>0</v>
      </c>
      <c r="J840" s="15">
        <f>'[1]8. разд '!J893</f>
        <v>3061318.4</v>
      </c>
      <c r="K840" s="15">
        <f>'[1]8. разд '!K893</f>
        <v>0</v>
      </c>
    </row>
    <row r="841" spans="1:11" ht="38.25" x14ac:dyDescent="0.25">
      <c r="A841" s="17" t="s">
        <v>549</v>
      </c>
      <c r="B841" s="8" t="s">
        <v>550</v>
      </c>
      <c r="C841" s="8"/>
      <c r="D841" s="14"/>
      <c r="E841" s="14"/>
      <c r="F841" s="15" t="e">
        <f>#REF!+F842</f>
        <v>#REF!</v>
      </c>
      <c r="G841" s="15" t="e">
        <f>#REF!+G842</f>
        <v>#REF!</v>
      </c>
      <c r="H841" s="15" t="e">
        <f>#REF!+H842</f>
        <v>#REF!</v>
      </c>
      <c r="I841" s="15" t="e">
        <f>#REF!+I842</f>
        <v>#REF!</v>
      </c>
      <c r="J841" s="15">
        <f>J842</f>
        <v>8000000</v>
      </c>
      <c r="K841" s="15">
        <f>K842</f>
        <v>0</v>
      </c>
    </row>
    <row r="842" spans="1:11" ht="25.5" x14ac:dyDescent="0.25">
      <c r="A842" s="17" t="s">
        <v>520</v>
      </c>
      <c r="B842" s="8" t="s">
        <v>551</v>
      </c>
      <c r="C842" s="8"/>
      <c r="D842" s="14"/>
      <c r="E842" s="14"/>
      <c r="F842" s="15">
        <f>F843</f>
        <v>8000000</v>
      </c>
      <c r="G842" s="15">
        <f t="shared" ref="G842:K844" si="251">G843</f>
        <v>0</v>
      </c>
      <c r="H842" s="15">
        <f t="shared" si="251"/>
        <v>0</v>
      </c>
      <c r="I842" s="15">
        <f t="shared" si="251"/>
        <v>0</v>
      </c>
      <c r="J842" s="15">
        <f t="shared" si="251"/>
        <v>8000000</v>
      </c>
      <c r="K842" s="15">
        <f t="shared" si="251"/>
        <v>0</v>
      </c>
    </row>
    <row r="843" spans="1:11" ht="38.25" x14ac:dyDescent="0.25">
      <c r="A843" s="17" t="s">
        <v>51</v>
      </c>
      <c r="B843" s="8" t="s">
        <v>551</v>
      </c>
      <c r="C843" s="8" t="s">
        <v>65</v>
      </c>
      <c r="D843" s="14"/>
      <c r="E843" s="14"/>
      <c r="F843" s="15">
        <f>F844</f>
        <v>8000000</v>
      </c>
      <c r="G843" s="15">
        <f t="shared" si="251"/>
        <v>0</v>
      </c>
      <c r="H843" s="15">
        <f t="shared" si="251"/>
        <v>0</v>
      </c>
      <c r="I843" s="15">
        <f t="shared" si="251"/>
        <v>0</v>
      </c>
      <c r="J843" s="15">
        <f t="shared" si="251"/>
        <v>8000000</v>
      </c>
      <c r="K843" s="15">
        <f t="shared" si="251"/>
        <v>0</v>
      </c>
    </row>
    <row r="844" spans="1:11" x14ac:dyDescent="0.25">
      <c r="A844" s="17" t="s">
        <v>204</v>
      </c>
      <c r="B844" s="8" t="s">
        <v>551</v>
      </c>
      <c r="C844" s="8" t="s">
        <v>65</v>
      </c>
      <c r="D844" s="14" t="s">
        <v>104</v>
      </c>
      <c r="E844" s="14"/>
      <c r="F844" s="15">
        <f>F845</f>
        <v>8000000</v>
      </c>
      <c r="G844" s="15">
        <f t="shared" si="251"/>
        <v>0</v>
      </c>
      <c r="H844" s="15">
        <f t="shared" si="251"/>
        <v>0</v>
      </c>
      <c r="I844" s="15">
        <f t="shared" si="251"/>
        <v>0</v>
      </c>
      <c r="J844" s="15">
        <f t="shared" si="251"/>
        <v>8000000</v>
      </c>
      <c r="K844" s="15">
        <f t="shared" si="251"/>
        <v>0</v>
      </c>
    </row>
    <row r="845" spans="1:11" x14ac:dyDescent="0.25">
      <c r="A845" s="17" t="s">
        <v>146</v>
      </c>
      <c r="B845" s="8" t="s">
        <v>551</v>
      </c>
      <c r="C845" s="8" t="s">
        <v>65</v>
      </c>
      <c r="D845" s="14" t="s">
        <v>104</v>
      </c>
      <c r="E845" s="14" t="s">
        <v>48</v>
      </c>
      <c r="F845" s="15">
        <f>'[1]8. разд '!F898</f>
        <v>8000000</v>
      </c>
      <c r="G845" s="15">
        <f>'[1]8. разд '!G898</f>
        <v>0</v>
      </c>
      <c r="H845" s="15">
        <f>'[1]8. разд '!H898</f>
        <v>0</v>
      </c>
      <c r="I845" s="15">
        <f>'[1]8. разд '!I898</f>
        <v>0</v>
      </c>
      <c r="J845" s="15">
        <f>'[1]8. разд '!J898</f>
        <v>8000000</v>
      </c>
      <c r="K845" s="15">
        <f>'[1]8. разд '!K898</f>
        <v>0</v>
      </c>
    </row>
    <row r="846" spans="1:11" ht="25.5" x14ac:dyDescent="0.25">
      <c r="A846" s="17" t="s">
        <v>552</v>
      </c>
      <c r="B846" s="8" t="s">
        <v>553</v>
      </c>
      <c r="C846" s="8"/>
      <c r="D846" s="14"/>
      <c r="E846" s="14"/>
      <c r="F846" s="15" t="e">
        <f t="shared" ref="F846:K846" si="252">F847+F876</f>
        <v>#REF!</v>
      </c>
      <c r="G846" s="15" t="e">
        <f t="shared" si="252"/>
        <v>#REF!</v>
      </c>
      <c r="H846" s="15" t="e">
        <f t="shared" si="252"/>
        <v>#REF!</v>
      </c>
      <c r="I846" s="15" t="e">
        <f t="shared" si="252"/>
        <v>#REF!</v>
      </c>
      <c r="J846" s="15">
        <f t="shared" si="252"/>
        <v>18763624.400000002</v>
      </c>
      <c r="K846" s="15">
        <f t="shared" si="252"/>
        <v>914136.03</v>
      </c>
    </row>
    <row r="847" spans="1:11" ht="51" x14ac:dyDescent="0.25">
      <c r="A847" s="17" t="s">
        <v>554</v>
      </c>
      <c r="B847" s="8" t="s">
        <v>555</v>
      </c>
      <c r="C847" s="8"/>
      <c r="D847" s="14"/>
      <c r="E847" s="14"/>
      <c r="F847" s="15" t="e">
        <f>F848+F856+F872+#REF!+F860+F864+F868+#REF!+F852</f>
        <v>#REF!</v>
      </c>
      <c r="G847" s="15" t="e">
        <f>G848+G856+G872+#REF!+G860+G864+G868+#REF!+G852</f>
        <v>#REF!</v>
      </c>
      <c r="H847" s="15" t="e">
        <f>H848+H856+H872+#REF!+H860+H864+H868+#REF!+H852</f>
        <v>#REF!</v>
      </c>
      <c r="I847" s="15" t="e">
        <f>I848+I856+I872+#REF!+I860+I864+I868+#REF!+I852</f>
        <v>#REF!</v>
      </c>
      <c r="J847" s="15">
        <f>J848+J856+J872+J860+J864+J868+J852</f>
        <v>18242696.030000001</v>
      </c>
      <c r="K847" s="15">
        <f>K848+K856+K872+K860+K864+K868+K852</f>
        <v>914136.03</v>
      </c>
    </row>
    <row r="848" spans="1:11" ht="51" x14ac:dyDescent="0.25">
      <c r="A848" s="17" t="s">
        <v>158</v>
      </c>
      <c r="B848" s="8" t="s">
        <v>556</v>
      </c>
      <c r="C848" s="8"/>
      <c r="D848" s="14"/>
      <c r="E848" s="14"/>
      <c r="F848" s="15">
        <f>F849</f>
        <v>250000</v>
      </c>
      <c r="G848" s="15">
        <f t="shared" ref="G848:K850" si="253">G849</f>
        <v>0</v>
      </c>
      <c r="H848" s="15">
        <f t="shared" si="253"/>
        <v>0</v>
      </c>
      <c r="I848" s="15">
        <f t="shared" si="253"/>
        <v>0</v>
      </c>
      <c r="J848" s="15">
        <f t="shared" si="253"/>
        <v>250000</v>
      </c>
      <c r="K848" s="15">
        <f t="shared" si="253"/>
        <v>0</v>
      </c>
    </row>
    <row r="849" spans="1:11" ht="38.25" x14ac:dyDescent="0.25">
      <c r="A849" s="17" t="s">
        <v>51</v>
      </c>
      <c r="B849" s="8" t="s">
        <v>556</v>
      </c>
      <c r="C849" s="8" t="s">
        <v>65</v>
      </c>
      <c r="D849" s="14"/>
      <c r="E849" s="14"/>
      <c r="F849" s="15">
        <f>F850</f>
        <v>250000</v>
      </c>
      <c r="G849" s="15">
        <f t="shared" si="253"/>
        <v>0</v>
      </c>
      <c r="H849" s="15">
        <f t="shared" si="253"/>
        <v>0</v>
      </c>
      <c r="I849" s="15">
        <f t="shared" si="253"/>
        <v>0</v>
      </c>
      <c r="J849" s="15">
        <f t="shared" si="253"/>
        <v>250000</v>
      </c>
      <c r="K849" s="15">
        <f t="shared" si="253"/>
        <v>0</v>
      </c>
    </row>
    <row r="850" spans="1:11" x14ac:dyDescent="0.25">
      <c r="A850" s="17" t="s">
        <v>204</v>
      </c>
      <c r="B850" s="8" t="s">
        <v>556</v>
      </c>
      <c r="C850" s="8" t="s">
        <v>65</v>
      </c>
      <c r="D850" s="14" t="s">
        <v>104</v>
      </c>
      <c r="E850" s="14"/>
      <c r="F850" s="15">
        <f>F851</f>
        <v>250000</v>
      </c>
      <c r="G850" s="15">
        <f t="shared" si="253"/>
        <v>0</v>
      </c>
      <c r="H850" s="15">
        <f t="shared" si="253"/>
        <v>0</v>
      </c>
      <c r="I850" s="15">
        <f t="shared" si="253"/>
        <v>0</v>
      </c>
      <c r="J850" s="15">
        <f t="shared" si="253"/>
        <v>250000</v>
      </c>
      <c r="K850" s="15">
        <f t="shared" si="253"/>
        <v>0</v>
      </c>
    </row>
    <row r="851" spans="1:11" x14ac:dyDescent="0.25">
      <c r="A851" s="17" t="s">
        <v>146</v>
      </c>
      <c r="B851" s="8" t="s">
        <v>556</v>
      </c>
      <c r="C851" s="8" t="s">
        <v>65</v>
      </c>
      <c r="D851" s="14" t="s">
        <v>104</v>
      </c>
      <c r="E851" s="14" t="s">
        <v>48</v>
      </c>
      <c r="F851" s="15">
        <f>'[1]8. разд '!F902</f>
        <v>250000</v>
      </c>
      <c r="G851" s="15">
        <f>'[1]8. разд '!G902</f>
        <v>0</v>
      </c>
      <c r="H851" s="15">
        <f>'[1]8. разд '!H902</f>
        <v>0</v>
      </c>
      <c r="I851" s="15">
        <f>'[1]8. разд '!I902</f>
        <v>0</v>
      </c>
      <c r="J851" s="15">
        <f>'[1]8. разд '!J902</f>
        <v>250000</v>
      </c>
      <c r="K851" s="15">
        <f>'[1]8. разд '!K902</f>
        <v>0</v>
      </c>
    </row>
    <row r="852" spans="1:11" ht="51" x14ac:dyDescent="0.25">
      <c r="A852" s="26" t="s">
        <v>178</v>
      </c>
      <c r="B852" s="8" t="s">
        <v>557</v>
      </c>
      <c r="C852" s="8"/>
      <c r="D852" s="14"/>
      <c r="E852" s="14"/>
      <c r="F852" s="15">
        <f>F853</f>
        <v>0</v>
      </c>
      <c r="G852" s="15">
        <f t="shared" ref="G852:K854" si="254">G853</f>
        <v>0</v>
      </c>
      <c r="H852" s="15">
        <f t="shared" si="254"/>
        <v>914136.03</v>
      </c>
      <c r="I852" s="15">
        <f t="shared" si="254"/>
        <v>914136.03</v>
      </c>
      <c r="J852" s="15">
        <f t="shared" si="254"/>
        <v>914136.03</v>
      </c>
      <c r="K852" s="15">
        <f t="shared" si="254"/>
        <v>914136.03</v>
      </c>
    </row>
    <row r="853" spans="1:11" ht="38.25" x14ac:dyDescent="0.25">
      <c r="A853" s="17" t="s">
        <v>51</v>
      </c>
      <c r="B853" s="8" t="s">
        <v>558</v>
      </c>
      <c r="C853" s="8" t="s">
        <v>65</v>
      </c>
      <c r="D853" s="14"/>
      <c r="E853" s="14"/>
      <c r="F853" s="15">
        <f>F854</f>
        <v>0</v>
      </c>
      <c r="G853" s="15">
        <f t="shared" si="254"/>
        <v>0</v>
      </c>
      <c r="H853" s="15">
        <f t="shared" si="254"/>
        <v>914136.03</v>
      </c>
      <c r="I853" s="15">
        <f t="shared" si="254"/>
        <v>914136.03</v>
      </c>
      <c r="J853" s="15">
        <f t="shared" si="254"/>
        <v>914136.03</v>
      </c>
      <c r="K853" s="15">
        <f t="shared" si="254"/>
        <v>914136.03</v>
      </c>
    </row>
    <row r="854" spans="1:11" x14ac:dyDescent="0.25">
      <c r="A854" s="17" t="s">
        <v>204</v>
      </c>
      <c r="B854" s="8" t="s">
        <v>558</v>
      </c>
      <c r="C854" s="8" t="s">
        <v>65</v>
      </c>
      <c r="D854" s="14" t="s">
        <v>104</v>
      </c>
      <c r="E854" s="14"/>
      <c r="F854" s="15">
        <f>F855</f>
        <v>0</v>
      </c>
      <c r="G854" s="15">
        <f t="shared" si="254"/>
        <v>0</v>
      </c>
      <c r="H854" s="15">
        <f t="shared" si="254"/>
        <v>914136.03</v>
      </c>
      <c r="I854" s="15">
        <f t="shared" si="254"/>
        <v>914136.03</v>
      </c>
      <c r="J854" s="15">
        <f t="shared" si="254"/>
        <v>914136.03</v>
      </c>
      <c r="K854" s="15">
        <f t="shared" si="254"/>
        <v>914136.03</v>
      </c>
    </row>
    <row r="855" spans="1:11" x14ac:dyDescent="0.25">
      <c r="A855" s="17" t="s">
        <v>146</v>
      </c>
      <c r="B855" s="8" t="s">
        <v>558</v>
      </c>
      <c r="C855" s="8" t="s">
        <v>65</v>
      </c>
      <c r="D855" s="14" t="s">
        <v>104</v>
      </c>
      <c r="E855" s="14" t="s">
        <v>48</v>
      </c>
      <c r="F855" s="15">
        <f>'[1]8. разд '!F904</f>
        <v>0</v>
      </c>
      <c r="G855" s="15">
        <f>'[1]8. разд '!G904</f>
        <v>0</v>
      </c>
      <c r="H855" s="15">
        <f>'[1]8. разд '!H904</f>
        <v>914136.03</v>
      </c>
      <c r="I855" s="15">
        <f>'[1]8. разд '!I904</f>
        <v>914136.03</v>
      </c>
      <c r="J855" s="15">
        <f>'[1]8. разд '!J904</f>
        <v>914136.03</v>
      </c>
      <c r="K855" s="15">
        <f>'[1]8. разд '!K904</f>
        <v>914136.03</v>
      </c>
    </row>
    <row r="856" spans="1:11" ht="38.25" x14ac:dyDescent="0.25">
      <c r="A856" s="29" t="s">
        <v>341</v>
      </c>
      <c r="B856" s="8" t="s">
        <v>558</v>
      </c>
      <c r="C856" s="8"/>
      <c r="D856" s="14"/>
      <c r="E856" s="14"/>
      <c r="F856" s="15">
        <f>F857</f>
        <v>13026360</v>
      </c>
      <c r="G856" s="15">
        <f t="shared" ref="G856:K858" si="255">G857</f>
        <v>0</v>
      </c>
      <c r="H856" s="15">
        <f t="shared" si="255"/>
        <v>0</v>
      </c>
      <c r="I856" s="15">
        <f t="shared" si="255"/>
        <v>0</v>
      </c>
      <c r="J856" s="15">
        <f t="shared" si="255"/>
        <v>13026360</v>
      </c>
      <c r="K856" s="15">
        <f t="shared" si="255"/>
        <v>0</v>
      </c>
    </row>
    <row r="857" spans="1:11" ht="38.25" x14ac:dyDescent="0.25">
      <c r="A857" s="17" t="s">
        <v>51</v>
      </c>
      <c r="B857" s="8" t="s">
        <v>558</v>
      </c>
      <c r="C857" s="8" t="s">
        <v>65</v>
      </c>
      <c r="D857" s="14"/>
      <c r="E857" s="14"/>
      <c r="F857" s="15">
        <f>F858</f>
        <v>13026360</v>
      </c>
      <c r="G857" s="15">
        <f t="shared" si="255"/>
        <v>0</v>
      </c>
      <c r="H857" s="15">
        <f t="shared" si="255"/>
        <v>0</v>
      </c>
      <c r="I857" s="15">
        <f t="shared" si="255"/>
        <v>0</v>
      </c>
      <c r="J857" s="15">
        <f t="shared" si="255"/>
        <v>13026360</v>
      </c>
      <c r="K857" s="15">
        <f t="shared" si="255"/>
        <v>0</v>
      </c>
    </row>
    <row r="858" spans="1:11" x14ac:dyDescent="0.25">
      <c r="A858" s="17" t="s">
        <v>204</v>
      </c>
      <c r="B858" s="8" t="s">
        <v>558</v>
      </c>
      <c r="C858" s="8" t="s">
        <v>65</v>
      </c>
      <c r="D858" s="14" t="s">
        <v>104</v>
      </c>
      <c r="E858" s="14"/>
      <c r="F858" s="15">
        <f>F859</f>
        <v>13026360</v>
      </c>
      <c r="G858" s="15">
        <f t="shared" si="255"/>
        <v>0</v>
      </c>
      <c r="H858" s="15">
        <f t="shared" si="255"/>
        <v>0</v>
      </c>
      <c r="I858" s="15">
        <f t="shared" si="255"/>
        <v>0</v>
      </c>
      <c r="J858" s="15">
        <f t="shared" si="255"/>
        <v>13026360</v>
      </c>
      <c r="K858" s="15">
        <f t="shared" si="255"/>
        <v>0</v>
      </c>
    </row>
    <row r="859" spans="1:11" x14ac:dyDescent="0.25">
      <c r="A859" s="17" t="s">
        <v>146</v>
      </c>
      <c r="B859" s="8" t="s">
        <v>558</v>
      </c>
      <c r="C859" s="8" t="s">
        <v>65</v>
      </c>
      <c r="D859" s="14" t="s">
        <v>104</v>
      </c>
      <c r="E859" s="14" t="s">
        <v>48</v>
      </c>
      <c r="F859" s="15">
        <f>'[1]8. разд '!F906</f>
        <v>13026360</v>
      </c>
      <c r="G859" s="15">
        <f>'[1]8. разд '!G906</f>
        <v>0</v>
      </c>
      <c r="H859" s="15">
        <f>'[1]8. разд '!H906</f>
        <v>0</v>
      </c>
      <c r="I859" s="15">
        <f>'[1]8. разд '!I906</f>
        <v>0</v>
      </c>
      <c r="J859" s="15">
        <f>'[1]8. разд '!J906</f>
        <v>13026360</v>
      </c>
      <c r="K859" s="15">
        <f>'[1]8. разд '!K906</f>
        <v>0</v>
      </c>
    </row>
    <row r="860" spans="1:11" ht="25.5" x14ac:dyDescent="0.25">
      <c r="A860" s="29" t="s">
        <v>343</v>
      </c>
      <c r="B860" s="8" t="s">
        <v>559</v>
      </c>
      <c r="C860" s="8"/>
      <c r="D860" s="14"/>
      <c r="E860" s="14"/>
      <c r="F860" s="15">
        <f>F861</f>
        <v>1418400</v>
      </c>
      <c r="G860" s="15">
        <f t="shared" ref="G860:K862" si="256">G861</f>
        <v>0</v>
      </c>
      <c r="H860" s="15">
        <f t="shared" si="256"/>
        <v>0</v>
      </c>
      <c r="I860" s="15">
        <f t="shared" si="256"/>
        <v>0</v>
      </c>
      <c r="J860" s="15">
        <f t="shared" si="256"/>
        <v>1418400</v>
      </c>
      <c r="K860" s="15">
        <f t="shared" si="256"/>
        <v>0</v>
      </c>
    </row>
    <row r="861" spans="1:11" ht="38.25" x14ac:dyDescent="0.25">
      <c r="A861" s="17" t="s">
        <v>51</v>
      </c>
      <c r="B861" s="8" t="s">
        <v>559</v>
      </c>
      <c r="C861" s="8" t="s">
        <v>65</v>
      </c>
      <c r="D861" s="14"/>
      <c r="E861" s="14"/>
      <c r="F861" s="15">
        <f>F862</f>
        <v>1418400</v>
      </c>
      <c r="G861" s="15">
        <f t="shared" si="256"/>
        <v>0</v>
      </c>
      <c r="H861" s="15">
        <f t="shared" si="256"/>
        <v>0</v>
      </c>
      <c r="I861" s="15">
        <f t="shared" si="256"/>
        <v>0</v>
      </c>
      <c r="J861" s="15">
        <f t="shared" si="256"/>
        <v>1418400</v>
      </c>
      <c r="K861" s="15">
        <f t="shared" si="256"/>
        <v>0</v>
      </c>
    </row>
    <row r="862" spans="1:11" x14ac:dyDescent="0.25">
      <c r="A862" s="17" t="s">
        <v>204</v>
      </c>
      <c r="B862" s="8" t="s">
        <v>559</v>
      </c>
      <c r="C862" s="8" t="s">
        <v>65</v>
      </c>
      <c r="D862" s="14" t="s">
        <v>104</v>
      </c>
      <c r="E862" s="14"/>
      <c r="F862" s="15">
        <f>F863</f>
        <v>1418400</v>
      </c>
      <c r="G862" s="15">
        <f t="shared" si="256"/>
        <v>0</v>
      </c>
      <c r="H862" s="15">
        <f t="shared" si="256"/>
        <v>0</v>
      </c>
      <c r="I862" s="15">
        <f t="shared" si="256"/>
        <v>0</v>
      </c>
      <c r="J862" s="15">
        <f t="shared" si="256"/>
        <v>1418400</v>
      </c>
      <c r="K862" s="15">
        <f t="shared" si="256"/>
        <v>0</v>
      </c>
    </row>
    <row r="863" spans="1:11" x14ac:dyDescent="0.25">
      <c r="A863" s="17" t="s">
        <v>146</v>
      </c>
      <c r="B863" s="8" t="s">
        <v>559</v>
      </c>
      <c r="C863" s="8" t="s">
        <v>65</v>
      </c>
      <c r="D863" s="14" t="s">
        <v>104</v>
      </c>
      <c r="E863" s="14" t="s">
        <v>48</v>
      </c>
      <c r="F863" s="15">
        <f>'[1]8. разд '!F908</f>
        <v>1418400</v>
      </c>
      <c r="G863" s="15">
        <f>'[1]8. разд '!G908</f>
        <v>0</v>
      </c>
      <c r="H863" s="15">
        <f>'[1]8. разд '!H908</f>
        <v>0</v>
      </c>
      <c r="I863" s="15">
        <f>'[1]8. разд '!I908</f>
        <v>0</v>
      </c>
      <c r="J863" s="15">
        <f>'[1]8. разд '!J908</f>
        <v>1418400</v>
      </c>
      <c r="K863" s="15">
        <f>'[1]8. разд '!K908</f>
        <v>0</v>
      </c>
    </row>
    <row r="864" spans="1:11" ht="25.5" x14ac:dyDescent="0.25">
      <c r="A864" s="29" t="s">
        <v>345</v>
      </c>
      <c r="B864" s="8" t="s">
        <v>560</v>
      </c>
      <c r="C864" s="8"/>
      <c r="D864" s="14"/>
      <c r="E864" s="14"/>
      <c r="F864" s="15">
        <f>F865</f>
        <v>1316900</v>
      </c>
      <c r="G864" s="15">
        <f t="shared" ref="G864:K866" si="257">G865</f>
        <v>0</v>
      </c>
      <c r="H864" s="15">
        <f t="shared" si="257"/>
        <v>0</v>
      </c>
      <c r="I864" s="15">
        <f t="shared" si="257"/>
        <v>0</v>
      </c>
      <c r="J864" s="15">
        <f t="shared" si="257"/>
        <v>1316900</v>
      </c>
      <c r="K864" s="15">
        <f t="shared" si="257"/>
        <v>0</v>
      </c>
    </row>
    <row r="865" spans="1:11" ht="38.25" x14ac:dyDescent="0.25">
      <c r="A865" s="17" t="s">
        <v>51</v>
      </c>
      <c r="B865" s="8" t="s">
        <v>560</v>
      </c>
      <c r="C865" s="8" t="s">
        <v>65</v>
      </c>
      <c r="D865" s="14"/>
      <c r="E865" s="14"/>
      <c r="F865" s="15">
        <f>F866</f>
        <v>1316900</v>
      </c>
      <c r="G865" s="15">
        <f t="shared" si="257"/>
        <v>0</v>
      </c>
      <c r="H865" s="15">
        <f t="shared" si="257"/>
        <v>0</v>
      </c>
      <c r="I865" s="15">
        <f t="shared" si="257"/>
        <v>0</v>
      </c>
      <c r="J865" s="15">
        <f t="shared" si="257"/>
        <v>1316900</v>
      </c>
      <c r="K865" s="15">
        <f t="shared" si="257"/>
        <v>0</v>
      </c>
    </row>
    <row r="866" spans="1:11" x14ac:dyDescent="0.25">
      <c r="A866" s="17" t="s">
        <v>204</v>
      </c>
      <c r="B866" s="8" t="s">
        <v>560</v>
      </c>
      <c r="C866" s="8" t="s">
        <v>65</v>
      </c>
      <c r="D866" s="14" t="s">
        <v>104</v>
      </c>
      <c r="E866" s="14"/>
      <c r="F866" s="15">
        <f>F867</f>
        <v>1316900</v>
      </c>
      <c r="G866" s="15">
        <f t="shared" si="257"/>
        <v>0</v>
      </c>
      <c r="H866" s="15">
        <f t="shared" si="257"/>
        <v>0</v>
      </c>
      <c r="I866" s="15">
        <f t="shared" si="257"/>
        <v>0</v>
      </c>
      <c r="J866" s="15">
        <f t="shared" si="257"/>
        <v>1316900</v>
      </c>
      <c r="K866" s="15">
        <f t="shared" si="257"/>
        <v>0</v>
      </c>
    </row>
    <row r="867" spans="1:11" x14ac:dyDescent="0.25">
      <c r="A867" s="17" t="s">
        <v>146</v>
      </c>
      <c r="B867" s="8" t="s">
        <v>560</v>
      </c>
      <c r="C867" s="8" t="s">
        <v>65</v>
      </c>
      <c r="D867" s="14" t="s">
        <v>104</v>
      </c>
      <c r="E867" s="14" t="s">
        <v>48</v>
      </c>
      <c r="F867" s="15">
        <f>'[1]8. разд '!F910</f>
        <v>1316900</v>
      </c>
      <c r="G867" s="15">
        <f>'[1]8. разд '!G910</f>
        <v>0</v>
      </c>
      <c r="H867" s="15">
        <f>'[1]8. разд '!H910</f>
        <v>0</v>
      </c>
      <c r="I867" s="15">
        <f>'[1]8. разд '!I910</f>
        <v>0</v>
      </c>
      <c r="J867" s="15">
        <f>'[1]8. разд '!J910</f>
        <v>1316900</v>
      </c>
      <c r="K867" s="15">
        <f>'[1]8. разд '!K910</f>
        <v>0</v>
      </c>
    </row>
    <row r="868" spans="1:11" ht="38.25" x14ac:dyDescent="0.25">
      <c r="A868" s="29" t="s">
        <v>347</v>
      </c>
      <c r="B868" s="8" t="s">
        <v>561</v>
      </c>
      <c r="C868" s="8"/>
      <c r="D868" s="14"/>
      <c r="E868" s="14"/>
      <c r="F868" s="15">
        <f>F869</f>
        <v>857900</v>
      </c>
      <c r="G868" s="15">
        <f t="shared" ref="G868:K870" si="258">G869</f>
        <v>0</v>
      </c>
      <c r="H868" s="15">
        <f t="shared" si="258"/>
        <v>450000</v>
      </c>
      <c r="I868" s="15">
        <f t="shared" si="258"/>
        <v>0</v>
      </c>
      <c r="J868" s="15">
        <f t="shared" si="258"/>
        <v>1307900</v>
      </c>
      <c r="K868" s="15">
        <f t="shared" si="258"/>
        <v>0</v>
      </c>
    </row>
    <row r="869" spans="1:11" ht="38.25" x14ac:dyDescent="0.25">
      <c r="A869" s="17" t="s">
        <v>51</v>
      </c>
      <c r="B869" s="8" t="s">
        <v>561</v>
      </c>
      <c r="C869" s="8" t="s">
        <v>65</v>
      </c>
      <c r="D869" s="14"/>
      <c r="E869" s="14"/>
      <c r="F869" s="15">
        <f>F870</f>
        <v>857900</v>
      </c>
      <c r="G869" s="15">
        <f t="shared" si="258"/>
        <v>0</v>
      </c>
      <c r="H869" s="15">
        <f t="shared" si="258"/>
        <v>450000</v>
      </c>
      <c r="I869" s="15">
        <f t="shared" si="258"/>
        <v>0</v>
      </c>
      <c r="J869" s="15">
        <f t="shared" si="258"/>
        <v>1307900</v>
      </c>
      <c r="K869" s="15">
        <f t="shared" si="258"/>
        <v>0</v>
      </c>
    </row>
    <row r="870" spans="1:11" x14ac:dyDescent="0.25">
      <c r="A870" s="17" t="s">
        <v>204</v>
      </c>
      <c r="B870" s="8" t="s">
        <v>561</v>
      </c>
      <c r="C870" s="8" t="s">
        <v>65</v>
      </c>
      <c r="D870" s="14" t="s">
        <v>104</v>
      </c>
      <c r="E870" s="14"/>
      <c r="F870" s="15">
        <f>F871</f>
        <v>857900</v>
      </c>
      <c r="G870" s="15">
        <f t="shared" si="258"/>
        <v>0</v>
      </c>
      <c r="H870" s="15">
        <f t="shared" si="258"/>
        <v>450000</v>
      </c>
      <c r="I870" s="15">
        <f t="shared" si="258"/>
        <v>0</v>
      </c>
      <c r="J870" s="15">
        <f t="shared" si="258"/>
        <v>1307900</v>
      </c>
      <c r="K870" s="15">
        <f t="shared" si="258"/>
        <v>0</v>
      </c>
    </row>
    <row r="871" spans="1:11" x14ac:dyDescent="0.25">
      <c r="A871" s="17" t="s">
        <v>146</v>
      </c>
      <c r="B871" s="8" t="s">
        <v>561</v>
      </c>
      <c r="C871" s="8" t="s">
        <v>65</v>
      </c>
      <c r="D871" s="14" t="s">
        <v>104</v>
      </c>
      <c r="E871" s="14" t="s">
        <v>48</v>
      </c>
      <c r="F871" s="15">
        <f>'[1]8. разд '!F912</f>
        <v>857900</v>
      </c>
      <c r="G871" s="15">
        <f>'[1]8. разд '!G912</f>
        <v>0</v>
      </c>
      <c r="H871" s="15">
        <f>'[1]8. разд '!H912</f>
        <v>450000</v>
      </c>
      <c r="I871" s="15">
        <f>'[1]8. разд '!I912</f>
        <v>0</v>
      </c>
      <c r="J871" s="15">
        <f>'[1]8. разд '!J912</f>
        <v>1307900</v>
      </c>
      <c r="K871" s="15">
        <f>'[1]8. разд '!K912</f>
        <v>0</v>
      </c>
    </row>
    <row r="872" spans="1:11" ht="38.25" x14ac:dyDescent="0.25">
      <c r="A872" s="17" t="s">
        <v>407</v>
      </c>
      <c r="B872" s="8" t="s">
        <v>562</v>
      </c>
      <c r="C872" s="8"/>
      <c r="D872" s="14"/>
      <c r="E872" s="14"/>
      <c r="F872" s="15">
        <f t="shared" ref="F872:K874" si="259">F873</f>
        <v>9000</v>
      </c>
      <c r="G872" s="15">
        <f t="shared" si="259"/>
        <v>0</v>
      </c>
      <c r="H872" s="15">
        <f t="shared" si="259"/>
        <v>0</v>
      </c>
      <c r="I872" s="15">
        <f t="shared" si="259"/>
        <v>0</v>
      </c>
      <c r="J872" s="15">
        <f t="shared" si="259"/>
        <v>9000</v>
      </c>
      <c r="K872" s="15">
        <f t="shared" si="259"/>
        <v>0</v>
      </c>
    </row>
    <row r="873" spans="1:11" ht="38.25" x14ac:dyDescent="0.25">
      <c r="A873" s="17" t="s">
        <v>51</v>
      </c>
      <c r="B873" s="8" t="s">
        <v>562</v>
      </c>
      <c r="C873" s="8" t="s">
        <v>65</v>
      </c>
      <c r="D873" s="14"/>
      <c r="E873" s="14"/>
      <c r="F873" s="15">
        <f t="shared" si="259"/>
        <v>9000</v>
      </c>
      <c r="G873" s="15">
        <f t="shared" si="259"/>
        <v>0</v>
      </c>
      <c r="H873" s="15">
        <f t="shared" si="259"/>
        <v>0</v>
      </c>
      <c r="I873" s="15">
        <f t="shared" si="259"/>
        <v>0</v>
      </c>
      <c r="J873" s="15">
        <f t="shared" si="259"/>
        <v>9000</v>
      </c>
      <c r="K873" s="15">
        <f t="shared" si="259"/>
        <v>0</v>
      </c>
    </row>
    <row r="874" spans="1:11" x14ac:dyDescent="0.25">
      <c r="A874" s="35" t="s">
        <v>204</v>
      </c>
      <c r="B874" s="8" t="s">
        <v>562</v>
      </c>
      <c r="C874" s="8" t="s">
        <v>65</v>
      </c>
      <c r="D874" s="14" t="s">
        <v>104</v>
      </c>
      <c r="E874" s="14"/>
      <c r="F874" s="15">
        <f t="shared" si="259"/>
        <v>9000</v>
      </c>
      <c r="G874" s="15">
        <f t="shared" si="259"/>
        <v>0</v>
      </c>
      <c r="H874" s="15">
        <f t="shared" si="259"/>
        <v>0</v>
      </c>
      <c r="I874" s="15">
        <f t="shared" si="259"/>
        <v>0</v>
      </c>
      <c r="J874" s="15">
        <f t="shared" si="259"/>
        <v>9000</v>
      </c>
      <c r="K874" s="15">
        <f t="shared" si="259"/>
        <v>0</v>
      </c>
    </row>
    <row r="875" spans="1:11" ht="25.5" x14ac:dyDescent="0.25">
      <c r="A875" s="17" t="s">
        <v>205</v>
      </c>
      <c r="B875" s="8" t="s">
        <v>562</v>
      </c>
      <c r="C875" s="8" t="s">
        <v>65</v>
      </c>
      <c r="D875" s="14" t="s">
        <v>104</v>
      </c>
      <c r="E875" s="14" t="s">
        <v>100</v>
      </c>
      <c r="F875" s="15">
        <f>'[1]8. разд '!F934</f>
        <v>9000</v>
      </c>
      <c r="G875" s="15">
        <f>'[1]8. разд '!G934</f>
        <v>0</v>
      </c>
      <c r="H875" s="15">
        <f>'[1]8. разд '!H934</f>
        <v>0</v>
      </c>
      <c r="I875" s="15">
        <f>'[1]8. разд '!I934</f>
        <v>0</v>
      </c>
      <c r="J875" s="15">
        <f>'[1]8. разд '!J934</f>
        <v>9000</v>
      </c>
      <c r="K875" s="15">
        <f>'[1]8. разд '!K934</f>
        <v>0</v>
      </c>
    </row>
    <row r="876" spans="1:11" ht="38.25" x14ac:dyDescent="0.25">
      <c r="A876" s="36" t="s">
        <v>563</v>
      </c>
      <c r="B876" s="8" t="s">
        <v>564</v>
      </c>
      <c r="C876" s="8"/>
      <c r="D876" s="14"/>
      <c r="E876" s="14"/>
      <c r="F876" s="15">
        <f>F877</f>
        <v>0</v>
      </c>
      <c r="G876" s="15">
        <f t="shared" ref="G876:K879" si="260">G877</f>
        <v>0</v>
      </c>
      <c r="H876" s="15">
        <f t="shared" si="260"/>
        <v>520928.37</v>
      </c>
      <c r="I876" s="15">
        <f t="shared" si="260"/>
        <v>0</v>
      </c>
      <c r="J876" s="15">
        <f t="shared" si="260"/>
        <v>520928.37</v>
      </c>
      <c r="K876" s="15">
        <f t="shared" si="260"/>
        <v>0</v>
      </c>
    </row>
    <row r="877" spans="1:11" ht="25.5" x14ac:dyDescent="0.25">
      <c r="A877" s="17" t="s">
        <v>520</v>
      </c>
      <c r="B877" s="8" t="s">
        <v>565</v>
      </c>
      <c r="C877" s="8"/>
      <c r="D877" s="14"/>
      <c r="E877" s="14"/>
      <c r="F877" s="15">
        <f>F878</f>
        <v>0</v>
      </c>
      <c r="G877" s="15">
        <f t="shared" si="260"/>
        <v>0</v>
      </c>
      <c r="H877" s="15">
        <f t="shared" si="260"/>
        <v>520928.37</v>
      </c>
      <c r="I877" s="15">
        <f t="shared" si="260"/>
        <v>0</v>
      </c>
      <c r="J877" s="15">
        <f t="shared" si="260"/>
        <v>520928.37</v>
      </c>
      <c r="K877" s="15">
        <f t="shared" si="260"/>
        <v>0</v>
      </c>
    </row>
    <row r="878" spans="1:11" ht="38.25" x14ac:dyDescent="0.25">
      <c r="A878" s="17" t="s">
        <v>51</v>
      </c>
      <c r="B878" s="8" t="s">
        <v>565</v>
      </c>
      <c r="C878" s="8" t="s">
        <v>65</v>
      </c>
      <c r="D878" s="14"/>
      <c r="E878" s="14"/>
      <c r="F878" s="15">
        <f>F879</f>
        <v>0</v>
      </c>
      <c r="G878" s="15">
        <f t="shared" si="260"/>
        <v>0</v>
      </c>
      <c r="H878" s="15">
        <f t="shared" si="260"/>
        <v>520928.37</v>
      </c>
      <c r="I878" s="15">
        <f t="shared" si="260"/>
        <v>0</v>
      </c>
      <c r="J878" s="15">
        <f t="shared" si="260"/>
        <v>520928.37</v>
      </c>
      <c r="K878" s="15">
        <f t="shared" si="260"/>
        <v>0</v>
      </c>
    </row>
    <row r="879" spans="1:11" x14ac:dyDescent="0.25">
      <c r="A879" s="17" t="s">
        <v>204</v>
      </c>
      <c r="B879" s="8" t="s">
        <v>565</v>
      </c>
      <c r="C879" s="8" t="s">
        <v>65</v>
      </c>
      <c r="D879" s="14" t="s">
        <v>104</v>
      </c>
      <c r="E879" s="14"/>
      <c r="F879" s="15">
        <f>F880</f>
        <v>0</v>
      </c>
      <c r="G879" s="15">
        <f t="shared" si="260"/>
        <v>0</v>
      </c>
      <c r="H879" s="15">
        <f t="shared" si="260"/>
        <v>520928.37</v>
      </c>
      <c r="I879" s="15">
        <f t="shared" si="260"/>
        <v>0</v>
      </c>
      <c r="J879" s="15">
        <f t="shared" si="260"/>
        <v>520928.37</v>
      </c>
      <c r="K879" s="15">
        <f t="shared" si="260"/>
        <v>0</v>
      </c>
    </row>
    <row r="880" spans="1:11" x14ac:dyDescent="0.25">
      <c r="A880" s="17" t="s">
        <v>146</v>
      </c>
      <c r="B880" s="8" t="s">
        <v>565</v>
      </c>
      <c r="C880" s="8" t="s">
        <v>65</v>
      </c>
      <c r="D880" s="14" t="s">
        <v>104</v>
      </c>
      <c r="E880" s="14" t="s">
        <v>48</v>
      </c>
      <c r="F880" s="15">
        <f>'[1]8. разд '!F919</f>
        <v>0</v>
      </c>
      <c r="G880" s="15">
        <f>'[1]8. разд '!G919</f>
        <v>0</v>
      </c>
      <c r="H880" s="15">
        <f>'[1]8. разд '!H919</f>
        <v>520928.37</v>
      </c>
      <c r="I880" s="15">
        <f>'[1]8. разд '!I919</f>
        <v>0</v>
      </c>
      <c r="J880" s="15">
        <f>'[1]8. разд '!J919</f>
        <v>520928.37</v>
      </c>
      <c r="K880" s="15">
        <f>'[1]8. разд '!K919</f>
        <v>0</v>
      </c>
    </row>
    <row r="881" spans="1:11" ht="51" x14ac:dyDescent="0.25">
      <c r="A881" s="17" t="s">
        <v>566</v>
      </c>
      <c r="B881" s="8" t="s">
        <v>567</v>
      </c>
      <c r="C881" s="7"/>
      <c r="D881" s="14"/>
      <c r="E881" s="14"/>
      <c r="F881" s="15" t="e">
        <f>F882</f>
        <v>#REF!</v>
      </c>
      <c r="G881" s="15" t="e">
        <f t="shared" ref="G881:K882" si="261">G882</f>
        <v>#REF!</v>
      </c>
      <c r="H881" s="15" t="e">
        <f t="shared" si="261"/>
        <v>#REF!</v>
      </c>
      <c r="I881" s="15" t="e">
        <f t="shared" si="261"/>
        <v>#REF!</v>
      </c>
      <c r="J881" s="15">
        <f t="shared" si="261"/>
        <v>1484000</v>
      </c>
      <c r="K881" s="15">
        <f t="shared" si="261"/>
        <v>0</v>
      </c>
    </row>
    <row r="882" spans="1:11" ht="63.75" x14ac:dyDescent="0.25">
      <c r="A882" s="17" t="s">
        <v>568</v>
      </c>
      <c r="B882" s="8" t="s">
        <v>569</v>
      </c>
      <c r="C882" s="7"/>
      <c r="D882" s="14"/>
      <c r="E882" s="14"/>
      <c r="F882" s="15" t="e">
        <f>F883</f>
        <v>#REF!</v>
      </c>
      <c r="G882" s="15" t="e">
        <f>G883</f>
        <v>#REF!</v>
      </c>
      <c r="H882" s="15" t="e">
        <f t="shared" si="261"/>
        <v>#REF!</v>
      </c>
      <c r="I882" s="15" t="e">
        <f t="shared" si="261"/>
        <v>#REF!</v>
      </c>
      <c r="J882" s="15">
        <f t="shared" si="261"/>
        <v>1484000</v>
      </c>
      <c r="K882" s="15">
        <f t="shared" si="261"/>
        <v>0</v>
      </c>
    </row>
    <row r="883" spans="1:11" ht="25.5" x14ac:dyDescent="0.25">
      <c r="A883" s="18" t="s">
        <v>19</v>
      </c>
      <c r="B883" s="8" t="s">
        <v>570</v>
      </c>
      <c r="C883" s="7"/>
      <c r="D883" s="14"/>
      <c r="E883" s="14"/>
      <c r="F883" s="15" t="e">
        <f>#REF!+F884</f>
        <v>#REF!</v>
      </c>
      <c r="G883" s="15" t="e">
        <f>#REF!+G884</f>
        <v>#REF!</v>
      </c>
      <c r="H883" s="15" t="e">
        <f>#REF!+H884</f>
        <v>#REF!</v>
      </c>
      <c r="I883" s="15" t="e">
        <f>#REF!+I884</f>
        <v>#REF!</v>
      </c>
      <c r="J883" s="15">
        <f>J884</f>
        <v>1484000</v>
      </c>
      <c r="K883" s="15">
        <f>K884</f>
        <v>0</v>
      </c>
    </row>
    <row r="884" spans="1:11" ht="38.25" x14ac:dyDescent="0.25">
      <c r="A884" s="17" t="s">
        <v>51</v>
      </c>
      <c r="B884" s="8" t="s">
        <v>570</v>
      </c>
      <c r="C884" s="7">
        <v>600</v>
      </c>
      <c r="D884" s="14"/>
      <c r="E884" s="14"/>
      <c r="F884" s="15">
        <f t="shared" ref="F884:K885" si="262">F885</f>
        <v>1484000</v>
      </c>
      <c r="G884" s="15">
        <f t="shared" si="262"/>
        <v>0</v>
      </c>
      <c r="H884" s="15">
        <f t="shared" si="262"/>
        <v>0</v>
      </c>
      <c r="I884" s="15">
        <f t="shared" si="262"/>
        <v>0</v>
      </c>
      <c r="J884" s="15">
        <f t="shared" si="262"/>
        <v>1484000</v>
      </c>
      <c r="K884" s="15">
        <f t="shared" si="262"/>
        <v>0</v>
      </c>
    </row>
    <row r="885" spans="1:11" x14ac:dyDescent="0.25">
      <c r="A885" s="35" t="s">
        <v>204</v>
      </c>
      <c r="B885" s="8" t="s">
        <v>570</v>
      </c>
      <c r="C885" s="7">
        <v>600</v>
      </c>
      <c r="D885" s="14" t="s">
        <v>104</v>
      </c>
      <c r="E885" s="14"/>
      <c r="F885" s="15">
        <f t="shared" si="262"/>
        <v>1484000</v>
      </c>
      <c r="G885" s="15">
        <f t="shared" si="262"/>
        <v>0</v>
      </c>
      <c r="H885" s="15">
        <f t="shared" si="262"/>
        <v>0</v>
      </c>
      <c r="I885" s="15">
        <f t="shared" si="262"/>
        <v>0</v>
      </c>
      <c r="J885" s="15">
        <f t="shared" si="262"/>
        <v>1484000</v>
      </c>
      <c r="K885" s="15">
        <f t="shared" si="262"/>
        <v>0</v>
      </c>
    </row>
    <row r="886" spans="1:11" ht="25.5" x14ac:dyDescent="0.25">
      <c r="A886" s="17" t="s">
        <v>205</v>
      </c>
      <c r="B886" s="8" t="s">
        <v>570</v>
      </c>
      <c r="C886" s="7">
        <v>600</v>
      </c>
      <c r="D886" s="14" t="s">
        <v>104</v>
      </c>
      <c r="E886" s="14" t="s">
        <v>100</v>
      </c>
      <c r="F886" s="15">
        <f>'[1]8. разд '!F938</f>
        <v>1484000</v>
      </c>
      <c r="G886" s="15">
        <f>'[1]8. разд '!G938</f>
        <v>0</v>
      </c>
      <c r="H886" s="15">
        <f>'[1]8. разд '!H938</f>
        <v>0</v>
      </c>
      <c r="I886" s="15">
        <f>'[1]8. разд '!I938</f>
        <v>0</v>
      </c>
      <c r="J886" s="15">
        <f>'[1]8. разд '!J938</f>
        <v>1484000</v>
      </c>
      <c r="K886" s="15">
        <f>'[1]8. разд '!K938</f>
        <v>0</v>
      </c>
    </row>
    <row r="887" spans="1:11" ht="63.75" x14ac:dyDescent="0.25">
      <c r="A887" s="17" t="s">
        <v>571</v>
      </c>
      <c r="B887" s="8" t="s">
        <v>572</v>
      </c>
      <c r="C887" s="8"/>
      <c r="D887" s="14"/>
      <c r="E887" s="14"/>
      <c r="F887" s="15" t="e">
        <f>F888+#REF!+F905</f>
        <v>#REF!</v>
      </c>
      <c r="G887" s="15" t="e">
        <f>G888+#REF!+G905</f>
        <v>#REF!</v>
      </c>
      <c r="H887" s="15" t="e">
        <f>H888+#REF!+H905</f>
        <v>#REF!</v>
      </c>
      <c r="I887" s="15" t="e">
        <f>I888+#REF!+I905</f>
        <v>#REF!</v>
      </c>
      <c r="J887" s="15">
        <f>J888+J905</f>
        <v>41294904</v>
      </c>
      <c r="K887" s="15">
        <f>K888+K905</f>
        <v>263443.59999999998</v>
      </c>
    </row>
    <row r="888" spans="1:11" ht="38.25" x14ac:dyDescent="0.25">
      <c r="A888" s="17" t="s">
        <v>573</v>
      </c>
      <c r="B888" s="8" t="s">
        <v>574</v>
      </c>
      <c r="C888" s="8"/>
      <c r="D888" s="14"/>
      <c r="E888" s="14"/>
      <c r="F888" s="15" t="e">
        <f>F889+F893+#REF!+#REF!+F897+#REF!+F901</f>
        <v>#REF!</v>
      </c>
      <c r="G888" s="15" t="e">
        <f>G889+G893+#REF!+#REF!+G897+#REF!+G901</f>
        <v>#REF!</v>
      </c>
      <c r="H888" s="15" t="e">
        <f>H889+H893+#REF!+#REF!+H897+#REF!+H901</f>
        <v>#REF!</v>
      </c>
      <c r="I888" s="15" t="e">
        <f>I889+I893+#REF!+#REF!+I897+#REF!+I901</f>
        <v>#REF!</v>
      </c>
      <c r="J888" s="15">
        <f>J889+J893+J897+J901</f>
        <v>17386618</v>
      </c>
      <c r="K888" s="15">
        <f>K889+K893+K897+K901</f>
        <v>0</v>
      </c>
    </row>
    <row r="889" spans="1:11" ht="51" x14ac:dyDescent="0.25">
      <c r="A889" s="17" t="s">
        <v>158</v>
      </c>
      <c r="B889" s="8" t="s">
        <v>575</v>
      </c>
      <c r="C889" s="8"/>
      <c r="D889" s="14"/>
      <c r="E889" s="14"/>
      <c r="F889" s="15">
        <f>F890</f>
        <v>350000</v>
      </c>
      <c r="G889" s="15">
        <f t="shared" ref="G889:K891" si="263">G890</f>
        <v>0</v>
      </c>
      <c r="H889" s="15">
        <f t="shared" si="263"/>
        <v>0</v>
      </c>
      <c r="I889" s="15">
        <f t="shared" si="263"/>
        <v>0</v>
      </c>
      <c r="J889" s="15">
        <f t="shared" si="263"/>
        <v>350000</v>
      </c>
      <c r="K889" s="15">
        <f t="shared" si="263"/>
        <v>0</v>
      </c>
    </row>
    <row r="890" spans="1:11" ht="38.25" x14ac:dyDescent="0.25">
      <c r="A890" s="17" t="s">
        <v>51</v>
      </c>
      <c r="B890" s="8" t="s">
        <v>575</v>
      </c>
      <c r="C890" s="8" t="s">
        <v>65</v>
      </c>
      <c r="D890" s="14"/>
      <c r="E890" s="14"/>
      <c r="F890" s="15">
        <f>F891</f>
        <v>350000</v>
      </c>
      <c r="G890" s="15">
        <f t="shared" si="263"/>
        <v>0</v>
      </c>
      <c r="H890" s="15">
        <f t="shared" si="263"/>
        <v>0</v>
      </c>
      <c r="I890" s="15">
        <f t="shared" si="263"/>
        <v>0</v>
      </c>
      <c r="J890" s="15">
        <f t="shared" si="263"/>
        <v>350000</v>
      </c>
      <c r="K890" s="15">
        <f t="shared" si="263"/>
        <v>0</v>
      </c>
    </row>
    <row r="891" spans="1:11" x14ac:dyDescent="0.25">
      <c r="A891" s="35" t="s">
        <v>204</v>
      </c>
      <c r="B891" s="8" t="s">
        <v>575</v>
      </c>
      <c r="C891" s="8" t="s">
        <v>65</v>
      </c>
      <c r="D891" s="14" t="s">
        <v>104</v>
      </c>
      <c r="E891" s="14"/>
      <c r="F891" s="15">
        <f>F892</f>
        <v>350000</v>
      </c>
      <c r="G891" s="15">
        <f t="shared" si="263"/>
        <v>0</v>
      </c>
      <c r="H891" s="15">
        <f t="shared" si="263"/>
        <v>0</v>
      </c>
      <c r="I891" s="15">
        <f t="shared" si="263"/>
        <v>0</v>
      </c>
      <c r="J891" s="15">
        <f t="shared" si="263"/>
        <v>350000</v>
      </c>
      <c r="K891" s="15">
        <f t="shared" si="263"/>
        <v>0</v>
      </c>
    </row>
    <row r="892" spans="1:11" ht="25.5" x14ac:dyDescent="0.25">
      <c r="A892" s="17" t="s">
        <v>205</v>
      </c>
      <c r="B892" s="8" t="s">
        <v>575</v>
      </c>
      <c r="C892" s="8" t="s">
        <v>65</v>
      </c>
      <c r="D892" s="14" t="s">
        <v>104</v>
      </c>
      <c r="E892" s="14" t="s">
        <v>100</v>
      </c>
      <c r="F892" s="15">
        <f>'[1]8. разд '!F942</f>
        <v>350000</v>
      </c>
      <c r="G892" s="15">
        <f>'[1]8. разд '!G942</f>
        <v>0</v>
      </c>
      <c r="H892" s="15">
        <f>'[1]8. разд '!H942</f>
        <v>0</v>
      </c>
      <c r="I892" s="15">
        <f>'[1]8. разд '!I942</f>
        <v>0</v>
      </c>
      <c r="J892" s="15">
        <f>'[1]8. разд '!J942</f>
        <v>350000</v>
      </c>
      <c r="K892" s="15">
        <f>'[1]8. разд '!K942</f>
        <v>0</v>
      </c>
    </row>
    <row r="893" spans="1:11" ht="38.25" x14ac:dyDescent="0.25">
      <c r="A893" s="29" t="s">
        <v>341</v>
      </c>
      <c r="B893" s="8" t="s">
        <v>576</v>
      </c>
      <c r="C893" s="8"/>
      <c r="D893" s="14"/>
      <c r="E893" s="14"/>
      <c r="F893" s="15">
        <f>F894</f>
        <v>15924918</v>
      </c>
      <c r="G893" s="15">
        <f t="shared" ref="G893:K895" si="264">G894</f>
        <v>0</v>
      </c>
      <c r="H893" s="15">
        <f t="shared" si="264"/>
        <v>0</v>
      </c>
      <c r="I893" s="15">
        <f t="shared" si="264"/>
        <v>0</v>
      </c>
      <c r="J893" s="15">
        <f t="shared" si="264"/>
        <v>15924918</v>
      </c>
      <c r="K893" s="15">
        <f t="shared" si="264"/>
        <v>0</v>
      </c>
    </row>
    <row r="894" spans="1:11" ht="38.25" x14ac:dyDescent="0.25">
      <c r="A894" s="17" t="s">
        <v>51</v>
      </c>
      <c r="B894" s="8" t="s">
        <v>576</v>
      </c>
      <c r="C894" s="8" t="s">
        <v>65</v>
      </c>
      <c r="D894" s="14"/>
      <c r="E894" s="14"/>
      <c r="F894" s="15">
        <f>F895</f>
        <v>15924918</v>
      </c>
      <c r="G894" s="15">
        <f t="shared" si="264"/>
        <v>0</v>
      </c>
      <c r="H894" s="15">
        <f t="shared" si="264"/>
        <v>0</v>
      </c>
      <c r="I894" s="15">
        <f t="shared" si="264"/>
        <v>0</v>
      </c>
      <c r="J894" s="15">
        <f t="shared" si="264"/>
        <v>15924918</v>
      </c>
      <c r="K894" s="15">
        <f t="shared" si="264"/>
        <v>0</v>
      </c>
    </row>
    <row r="895" spans="1:11" x14ac:dyDescent="0.25">
      <c r="A895" s="17" t="s">
        <v>204</v>
      </c>
      <c r="B895" s="8" t="s">
        <v>576</v>
      </c>
      <c r="C895" s="8" t="s">
        <v>65</v>
      </c>
      <c r="D895" s="14" t="s">
        <v>104</v>
      </c>
      <c r="E895" s="14"/>
      <c r="F895" s="15">
        <f>F896</f>
        <v>15924918</v>
      </c>
      <c r="G895" s="15">
        <f t="shared" si="264"/>
        <v>0</v>
      </c>
      <c r="H895" s="15">
        <f t="shared" si="264"/>
        <v>0</v>
      </c>
      <c r="I895" s="15">
        <f t="shared" si="264"/>
        <v>0</v>
      </c>
      <c r="J895" s="15">
        <f t="shared" si="264"/>
        <v>15924918</v>
      </c>
      <c r="K895" s="15">
        <f t="shared" si="264"/>
        <v>0</v>
      </c>
    </row>
    <row r="896" spans="1:11" ht="25.5" x14ac:dyDescent="0.25">
      <c r="A896" s="17" t="s">
        <v>205</v>
      </c>
      <c r="B896" s="8" t="s">
        <v>576</v>
      </c>
      <c r="C896" s="8" t="s">
        <v>65</v>
      </c>
      <c r="D896" s="14" t="s">
        <v>104</v>
      </c>
      <c r="E896" s="14" t="s">
        <v>100</v>
      </c>
      <c r="F896" s="15">
        <f>'[1]8. разд '!F946</f>
        <v>15924918</v>
      </c>
      <c r="G896" s="15">
        <f>'[1]8. разд '!G946</f>
        <v>0</v>
      </c>
      <c r="H896" s="15">
        <f>'[1]8. разд '!H946</f>
        <v>0</v>
      </c>
      <c r="I896" s="15">
        <f>'[1]8. разд '!I946</f>
        <v>0</v>
      </c>
      <c r="J896" s="15">
        <f>'[1]8. разд '!J946</f>
        <v>15924918</v>
      </c>
      <c r="K896" s="15">
        <f>'[1]8. разд '!K946</f>
        <v>0</v>
      </c>
    </row>
    <row r="897" spans="1:11" ht="25.5" x14ac:dyDescent="0.25">
      <c r="A897" s="29" t="s">
        <v>343</v>
      </c>
      <c r="B897" s="8" t="s">
        <v>577</v>
      </c>
      <c r="C897" s="8"/>
      <c r="D897" s="14"/>
      <c r="E897" s="14"/>
      <c r="F897" s="15">
        <f>F898</f>
        <v>60000</v>
      </c>
      <c r="G897" s="15">
        <f t="shared" ref="G897:K899" si="265">G898</f>
        <v>0</v>
      </c>
      <c r="H897" s="15">
        <f t="shared" si="265"/>
        <v>0</v>
      </c>
      <c r="I897" s="15">
        <f t="shared" si="265"/>
        <v>0</v>
      </c>
      <c r="J897" s="15">
        <f t="shared" si="265"/>
        <v>60000</v>
      </c>
      <c r="K897" s="15">
        <f t="shared" si="265"/>
        <v>0</v>
      </c>
    </row>
    <row r="898" spans="1:11" ht="38.25" x14ac:dyDescent="0.25">
      <c r="A898" s="17" t="s">
        <v>51</v>
      </c>
      <c r="B898" s="8" t="s">
        <v>577</v>
      </c>
      <c r="C898" s="8" t="s">
        <v>65</v>
      </c>
      <c r="D898" s="14"/>
      <c r="E898" s="14"/>
      <c r="F898" s="15">
        <f>F899</f>
        <v>60000</v>
      </c>
      <c r="G898" s="15">
        <f t="shared" si="265"/>
        <v>0</v>
      </c>
      <c r="H898" s="15">
        <f t="shared" si="265"/>
        <v>0</v>
      </c>
      <c r="I898" s="15">
        <f t="shared" si="265"/>
        <v>0</v>
      </c>
      <c r="J898" s="15">
        <f t="shared" si="265"/>
        <v>60000</v>
      </c>
      <c r="K898" s="15">
        <f t="shared" si="265"/>
        <v>0</v>
      </c>
    </row>
    <row r="899" spans="1:11" x14ac:dyDescent="0.25">
      <c r="A899" s="17" t="s">
        <v>204</v>
      </c>
      <c r="B899" s="8" t="s">
        <v>577</v>
      </c>
      <c r="C899" s="8" t="s">
        <v>65</v>
      </c>
      <c r="D899" s="14" t="s">
        <v>104</v>
      </c>
      <c r="E899" s="14"/>
      <c r="F899" s="15">
        <f>F900</f>
        <v>60000</v>
      </c>
      <c r="G899" s="15">
        <f t="shared" si="265"/>
        <v>0</v>
      </c>
      <c r="H899" s="15">
        <f t="shared" si="265"/>
        <v>0</v>
      </c>
      <c r="I899" s="15">
        <f t="shared" si="265"/>
        <v>0</v>
      </c>
      <c r="J899" s="15">
        <f t="shared" si="265"/>
        <v>60000</v>
      </c>
      <c r="K899" s="15">
        <f t="shared" si="265"/>
        <v>0</v>
      </c>
    </row>
    <row r="900" spans="1:11" ht="25.5" x14ac:dyDescent="0.25">
      <c r="A900" s="17" t="s">
        <v>205</v>
      </c>
      <c r="B900" s="8" t="s">
        <v>577</v>
      </c>
      <c r="C900" s="8" t="s">
        <v>65</v>
      </c>
      <c r="D900" s="14" t="s">
        <v>104</v>
      </c>
      <c r="E900" s="14" t="s">
        <v>100</v>
      </c>
      <c r="F900" s="15">
        <f>'[1]8. разд '!F948</f>
        <v>60000</v>
      </c>
      <c r="G900" s="15">
        <f>'[1]8. разд '!G948</f>
        <v>0</v>
      </c>
      <c r="H900" s="15">
        <f>'[1]8. разд '!H948</f>
        <v>0</v>
      </c>
      <c r="I900" s="15">
        <f>'[1]8. разд '!I948</f>
        <v>0</v>
      </c>
      <c r="J900" s="15">
        <f>'[1]8. разд '!J948</f>
        <v>60000</v>
      </c>
      <c r="K900" s="15">
        <f>'[1]8. разд '!K948</f>
        <v>0</v>
      </c>
    </row>
    <row r="901" spans="1:11" ht="38.25" x14ac:dyDescent="0.25">
      <c r="A901" s="29" t="s">
        <v>347</v>
      </c>
      <c r="B901" s="8" t="s">
        <v>578</v>
      </c>
      <c r="C901" s="8"/>
      <c r="D901" s="14"/>
      <c r="E901" s="14"/>
      <c r="F901" s="15">
        <f>F902</f>
        <v>1051700</v>
      </c>
      <c r="G901" s="15">
        <f t="shared" ref="G901:K903" si="266">G902</f>
        <v>0</v>
      </c>
      <c r="H901" s="15">
        <f t="shared" si="266"/>
        <v>0</v>
      </c>
      <c r="I901" s="15">
        <f t="shared" si="266"/>
        <v>0</v>
      </c>
      <c r="J901" s="15">
        <f t="shared" si="266"/>
        <v>1051700</v>
      </c>
      <c r="K901" s="15">
        <f t="shared" si="266"/>
        <v>0</v>
      </c>
    </row>
    <row r="902" spans="1:11" ht="38.25" x14ac:dyDescent="0.25">
      <c r="A902" s="17" t="s">
        <v>51</v>
      </c>
      <c r="B902" s="8" t="s">
        <v>578</v>
      </c>
      <c r="C902" s="8" t="s">
        <v>65</v>
      </c>
      <c r="D902" s="14"/>
      <c r="E902" s="14"/>
      <c r="F902" s="15">
        <f>F903</f>
        <v>1051700</v>
      </c>
      <c r="G902" s="15">
        <f t="shared" si="266"/>
        <v>0</v>
      </c>
      <c r="H902" s="15">
        <f t="shared" si="266"/>
        <v>0</v>
      </c>
      <c r="I902" s="15">
        <f t="shared" si="266"/>
        <v>0</v>
      </c>
      <c r="J902" s="15">
        <f t="shared" si="266"/>
        <v>1051700</v>
      </c>
      <c r="K902" s="15">
        <f t="shared" si="266"/>
        <v>0</v>
      </c>
    </row>
    <row r="903" spans="1:11" x14ac:dyDescent="0.25">
      <c r="A903" s="17" t="s">
        <v>204</v>
      </c>
      <c r="B903" s="8" t="s">
        <v>578</v>
      </c>
      <c r="C903" s="8" t="s">
        <v>65</v>
      </c>
      <c r="D903" s="14" t="s">
        <v>104</v>
      </c>
      <c r="E903" s="14"/>
      <c r="F903" s="15">
        <f>F904</f>
        <v>1051700</v>
      </c>
      <c r="G903" s="15">
        <f t="shared" si="266"/>
        <v>0</v>
      </c>
      <c r="H903" s="15">
        <f t="shared" si="266"/>
        <v>0</v>
      </c>
      <c r="I903" s="15">
        <f t="shared" si="266"/>
        <v>0</v>
      </c>
      <c r="J903" s="15">
        <f t="shared" si="266"/>
        <v>1051700</v>
      </c>
      <c r="K903" s="15">
        <f t="shared" si="266"/>
        <v>0</v>
      </c>
    </row>
    <row r="904" spans="1:11" ht="25.5" x14ac:dyDescent="0.25">
      <c r="A904" s="17" t="s">
        <v>205</v>
      </c>
      <c r="B904" s="8" t="s">
        <v>578</v>
      </c>
      <c r="C904" s="8" t="s">
        <v>65</v>
      </c>
      <c r="D904" s="14" t="s">
        <v>104</v>
      </c>
      <c r="E904" s="14" t="s">
        <v>100</v>
      </c>
      <c r="F904" s="15">
        <f>'[1]8. разд '!F952</f>
        <v>1051700</v>
      </c>
      <c r="G904" s="15">
        <f>'[1]8. разд '!G952</f>
        <v>0</v>
      </c>
      <c r="H904" s="15">
        <f>'[1]8. разд '!H952</f>
        <v>0</v>
      </c>
      <c r="I904" s="15">
        <f>'[1]8. разд '!I952</f>
        <v>0</v>
      </c>
      <c r="J904" s="15">
        <f>'[1]8. разд '!J952</f>
        <v>1051700</v>
      </c>
      <c r="K904" s="15">
        <f>'[1]8. разд '!K952</f>
        <v>0</v>
      </c>
    </row>
    <row r="905" spans="1:11" ht="25.5" x14ac:dyDescent="0.25">
      <c r="A905" s="17" t="s">
        <v>579</v>
      </c>
      <c r="B905" s="8" t="s">
        <v>580</v>
      </c>
      <c r="C905" s="8"/>
      <c r="D905" s="14"/>
      <c r="E905" s="14"/>
      <c r="F905" s="15" t="e">
        <f>F914+F906+F910+F930+#REF!+F918+F922+F926</f>
        <v>#REF!</v>
      </c>
      <c r="G905" s="15" t="e">
        <f>G914+G906+G910+G930+#REF!+G918+G922+G926</f>
        <v>#REF!</v>
      </c>
      <c r="H905" s="15" t="e">
        <f>H914+H906+H910+H930+#REF!+H918+H922+H926</f>
        <v>#REF!</v>
      </c>
      <c r="I905" s="15" t="e">
        <f>I914+I906+I910+I930+#REF!+I918+I922+I926</f>
        <v>#REF!</v>
      </c>
      <c r="J905" s="15">
        <f>J914+J906+J910+J930+J918+J922+J926</f>
        <v>23908286</v>
      </c>
      <c r="K905" s="15">
        <f>K914+K906+K910+K930+K918+K922+K926</f>
        <v>263443.59999999998</v>
      </c>
    </row>
    <row r="906" spans="1:11" ht="51" x14ac:dyDescent="0.25">
      <c r="A906" s="17" t="s">
        <v>158</v>
      </c>
      <c r="B906" s="8" t="s">
        <v>581</v>
      </c>
      <c r="C906" s="8"/>
      <c r="D906" s="14"/>
      <c r="E906" s="14"/>
      <c r="F906" s="15">
        <f>F907</f>
        <v>411000</v>
      </c>
      <c r="G906" s="15">
        <f t="shared" ref="G906:K908" si="267">G907</f>
        <v>0</v>
      </c>
      <c r="H906" s="15">
        <f t="shared" si="267"/>
        <v>0</v>
      </c>
      <c r="I906" s="15">
        <f t="shared" si="267"/>
        <v>0</v>
      </c>
      <c r="J906" s="15">
        <f t="shared" si="267"/>
        <v>411000</v>
      </c>
      <c r="K906" s="15">
        <f t="shared" si="267"/>
        <v>0</v>
      </c>
    </row>
    <row r="907" spans="1:11" ht="38.25" x14ac:dyDescent="0.25">
      <c r="A907" s="17" t="s">
        <v>51</v>
      </c>
      <c r="B907" s="8" t="s">
        <v>581</v>
      </c>
      <c r="C907" s="8" t="s">
        <v>65</v>
      </c>
      <c r="D907" s="14"/>
      <c r="E907" s="14"/>
      <c r="F907" s="15">
        <f>F908</f>
        <v>411000</v>
      </c>
      <c r="G907" s="15">
        <f t="shared" si="267"/>
        <v>0</v>
      </c>
      <c r="H907" s="15">
        <f t="shared" si="267"/>
        <v>0</v>
      </c>
      <c r="I907" s="15">
        <f t="shared" si="267"/>
        <v>0</v>
      </c>
      <c r="J907" s="15">
        <f t="shared" si="267"/>
        <v>411000</v>
      </c>
      <c r="K907" s="15">
        <f t="shared" si="267"/>
        <v>0</v>
      </c>
    </row>
    <row r="908" spans="1:11" x14ac:dyDescent="0.25">
      <c r="A908" s="35" t="s">
        <v>204</v>
      </c>
      <c r="B908" s="8" t="s">
        <v>581</v>
      </c>
      <c r="C908" s="8" t="s">
        <v>65</v>
      </c>
      <c r="D908" s="14" t="s">
        <v>104</v>
      </c>
      <c r="E908" s="14"/>
      <c r="F908" s="15">
        <f>F909</f>
        <v>411000</v>
      </c>
      <c r="G908" s="15">
        <f t="shared" si="267"/>
        <v>0</v>
      </c>
      <c r="H908" s="15">
        <f t="shared" si="267"/>
        <v>0</v>
      </c>
      <c r="I908" s="15">
        <f t="shared" si="267"/>
        <v>0</v>
      </c>
      <c r="J908" s="15">
        <f t="shared" si="267"/>
        <v>411000</v>
      </c>
      <c r="K908" s="15">
        <f t="shared" si="267"/>
        <v>0</v>
      </c>
    </row>
    <row r="909" spans="1:11" ht="25.5" x14ac:dyDescent="0.25">
      <c r="A909" s="17" t="s">
        <v>205</v>
      </c>
      <c r="B909" s="8" t="s">
        <v>581</v>
      </c>
      <c r="C909" s="8" t="s">
        <v>65</v>
      </c>
      <c r="D909" s="14" t="s">
        <v>104</v>
      </c>
      <c r="E909" s="14" t="s">
        <v>100</v>
      </c>
      <c r="F909" s="15">
        <f>'[1]8. разд '!F960</f>
        <v>411000</v>
      </c>
      <c r="G909" s="15">
        <f>'[1]8. разд '!G960</f>
        <v>0</v>
      </c>
      <c r="H909" s="15">
        <f>'[1]8. разд '!H960</f>
        <v>0</v>
      </c>
      <c r="I909" s="15">
        <f>'[1]8. разд '!I960</f>
        <v>0</v>
      </c>
      <c r="J909" s="15">
        <f>'[1]8. разд '!J960</f>
        <v>411000</v>
      </c>
      <c r="K909" s="15">
        <f>'[1]8. разд '!K960</f>
        <v>0</v>
      </c>
    </row>
    <row r="910" spans="1:11" ht="51" x14ac:dyDescent="0.25">
      <c r="A910" s="17" t="s">
        <v>178</v>
      </c>
      <c r="B910" s="8" t="s">
        <v>582</v>
      </c>
      <c r="C910" s="8"/>
      <c r="D910" s="14"/>
      <c r="E910" s="14"/>
      <c r="F910" s="15">
        <f>F911</f>
        <v>0</v>
      </c>
      <c r="G910" s="15">
        <f t="shared" ref="G910:K912" si="268">G911</f>
        <v>0</v>
      </c>
      <c r="H910" s="15">
        <f t="shared" si="268"/>
        <v>263443.59999999998</v>
      </c>
      <c r="I910" s="15">
        <f t="shared" si="268"/>
        <v>263443.59999999998</v>
      </c>
      <c r="J910" s="15">
        <f t="shared" si="268"/>
        <v>263443.59999999998</v>
      </c>
      <c r="K910" s="15">
        <f t="shared" si="268"/>
        <v>263443.59999999998</v>
      </c>
    </row>
    <row r="911" spans="1:11" ht="38.25" x14ac:dyDescent="0.25">
      <c r="A911" s="17" t="s">
        <v>51</v>
      </c>
      <c r="B911" s="8" t="s">
        <v>582</v>
      </c>
      <c r="C911" s="8" t="s">
        <v>65</v>
      </c>
      <c r="D911" s="14"/>
      <c r="E911" s="14"/>
      <c r="F911" s="15">
        <f>F912</f>
        <v>0</v>
      </c>
      <c r="G911" s="15">
        <f t="shared" si="268"/>
        <v>0</v>
      </c>
      <c r="H911" s="15">
        <f t="shared" si="268"/>
        <v>263443.59999999998</v>
      </c>
      <c r="I911" s="15">
        <f t="shared" si="268"/>
        <v>263443.59999999998</v>
      </c>
      <c r="J911" s="15">
        <f t="shared" si="268"/>
        <v>263443.59999999998</v>
      </c>
      <c r="K911" s="15">
        <f t="shared" si="268"/>
        <v>263443.59999999998</v>
      </c>
    </row>
    <row r="912" spans="1:11" x14ac:dyDescent="0.25">
      <c r="A912" s="35" t="s">
        <v>204</v>
      </c>
      <c r="B912" s="8" t="s">
        <v>582</v>
      </c>
      <c r="C912" s="8" t="s">
        <v>65</v>
      </c>
      <c r="D912" s="14" t="s">
        <v>104</v>
      </c>
      <c r="E912" s="14"/>
      <c r="F912" s="15">
        <f>F913</f>
        <v>0</v>
      </c>
      <c r="G912" s="15">
        <f t="shared" si="268"/>
        <v>0</v>
      </c>
      <c r="H912" s="15">
        <f t="shared" si="268"/>
        <v>263443.59999999998</v>
      </c>
      <c r="I912" s="15">
        <f t="shared" si="268"/>
        <v>263443.59999999998</v>
      </c>
      <c r="J912" s="15">
        <f t="shared" si="268"/>
        <v>263443.59999999998</v>
      </c>
      <c r="K912" s="15">
        <f t="shared" si="268"/>
        <v>263443.59999999998</v>
      </c>
    </row>
    <row r="913" spans="1:11" ht="25.5" x14ac:dyDescent="0.25">
      <c r="A913" s="17" t="s">
        <v>205</v>
      </c>
      <c r="B913" s="8" t="s">
        <v>582</v>
      </c>
      <c r="C913" s="8" t="s">
        <v>65</v>
      </c>
      <c r="D913" s="14" t="s">
        <v>104</v>
      </c>
      <c r="E913" s="14" t="s">
        <v>100</v>
      </c>
      <c r="F913" s="15">
        <f>'[1]8. разд '!F962</f>
        <v>0</v>
      </c>
      <c r="G913" s="15">
        <f>'[1]8. разд '!G962</f>
        <v>0</v>
      </c>
      <c r="H913" s="15">
        <f>'[1]8. разд '!H962</f>
        <v>263443.59999999998</v>
      </c>
      <c r="I913" s="15">
        <f>'[1]8. разд '!I962</f>
        <v>263443.59999999998</v>
      </c>
      <c r="J913" s="15">
        <f>'[1]8. разд '!J962</f>
        <v>263443.59999999998</v>
      </c>
      <c r="K913" s="15">
        <f>'[1]8. разд '!K962</f>
        <v>263443.59999999998</v>
      </c>
    </row>
    <row r="914" spans="1:11" ht="38.25" x14ac:dyDescent="0.25">
      <c r="A914" s="29" t="s">
        <v>341</v>
      </c>
      <c r="B914" s="8" t="s">
        <v>583</v>
      </c>
      <c r="C914" s="8"/>
      <c r="D914" s="14"/>
      <c r="E914" s="14"/>
      <c r="F914" s="15">
        <f>F915</f>
        <v>17273686</v>
      </c>
      <c r="G914" s="15">
        <f t="shared" ref="G914:K916" si="269">G915</f>
        <v>0</v>
      </c>
      <c r="H914" s="15">
        <f t="shared" si="269"/>
        <v>-413569.23</v>
      </c>
      <c r="I914" s="15">
        <f t="shared" si="269"/>
        <v>0</v>
      </c>
      <c r="J914" s="15">
        <f t="shared" si="269"/>
        <v>16860116.77</v>
      </c>
      <c r="K914" s="15">
        <f t="shared" si="269"/>
        <v>0</v>
      </c>
    </row>
    <row r="915" spans="1:11" ht="38.25" x14ac:dyDescent="0.25">
      <c r="A915" s="17" t="s">
        <v>51</v>
      </c>
      <c r="B915" s="8" t="s">
        <v>583</v>
      </c>
      <c r="C915" s="8" t="s">
        <v>65</v>
      </c>
      <c r="D915" s="14"/>
      <c r="E915" s="14"/>
      <c r="F915" s="15">
        <f>F916</f>
        <v>17273686</v>
      </c>
      <c r="G915" s="15">
        <f t="shared" si="269"/>
        <v>0</v>
      </c>
      <c r="H915" s="15">
        <f t="shared" si="269"/>
        <v>-413569.23</v>
      </c>
      <c r="I915" s="15">
        <f t="shared" si="269"/>
        <v>0</v>
      </c>
      <c r="J915" s="15">
        <f t="shared" si="269"/>
        <v>16860116.77</v>
      </c>
      <c r="K915" s="15">
        <f t="shared" si="269"/>
        <v>0</v>
      </c>
    </row>
    <row r="916" spans="1:11" x14ac:dyDescent="0.25">
      <c r="A916" s="17" t="s">
        <v>204</v>
      </c>
      <c r="B916" s="8" t="s">
        <v>583</v>
      </c>
      <c r="C916" s="8" t="s">
        <v>65</v>
      </c>
      <c r="D916" s="14" t="s">
        <v>104</v>
      </c>
      <c r="E916" s="14"/>
      <c r="F916" s="15">
        <f>F917</f>
        <v>17273686</v>
      </c>
      <c r="G916" s="15">
        <f t="shared" si="269"/>
        <v>0</v>
      </c>
      <c r="H916" s="15">
        <f t="shared" si="269"/>
        <v>-413569.23</v>
      </c>
      <c r="I916" s="15">
        <f t="shared" si="269"/>
        <v>0</v>
      </c>
      <c r="J916" s="15">
        <f t="shared" si="269"/>
        <v>16860116.77</v>
      </c>
      <c r="K916" s="15">
        <f t="shared" si="269"/>
        <v>0</v>
      </c>
    </row>
    <row r="917" spans="1:11" ht="25.5" x14ac:dyDescent="0.25">
      <c r="A917" s="17" t="s">
        <v>205</v>
      </c>
      <c r="B917" s="8" t="s">
        <v>583</v>
      </c>
      <c r="C917" s="8" t="s">
        <v>65</v>
      </c>
      <c r="D917" s="14" t="s">
        <v>104</v>
      </c>
      <c r="E917" s="14" t="s">
        <v>100</v>
      </c>
      <c r="F917" s="15">
        <f>'[1]8. разд '!F964</f>
        <v>17273686</v>
      </c>
      <c r="G917" s="15">
        <f>'[1]8. разд '!G964</f>
        <v>0</v>
      </c>
      <c r="H917" s="15">
        <f>'[1]8. разд '!H964</f>
        <v>-413569.23</v>
      </c>
      <c r="I917" s="15">
        <f>'[1]8. разд '!I964</f>
        <v>0</v>
      </c>
      <c r="J917" s="15">
        <f>'[1]8. разд '!J964</f>
        <v>16860116.77</v>
      </c>
      <c r="K917" s="15">
        <f>'[1]8. разд '!K964</f>
        <v>0</v>
      </c>
    </row>
    <row r="918" spans="1:11" ht="25.5" x14ac:dyDescent="0.25">
      <c r="A918" s="29" t="s">
        <v>343</v>
      </c>
      <c r="B918" s="8" t="s">
        <v>584</v>
      </c>
      <c r="C918" s="8"/>
      <c r="D918" s="14"/>
      <c r="E918" s="14"/>
      <c r="F918" s="15">
        <f>F919</f>
        <v>951100</v>
      </c>
      <c r="G918" s="15">
        <f t="shared" ref="G918:K920" si="270">G919</f>
        <v>0</v>
      </c>
      <c r="H918" s="15">
        <f t="shared" si="270"/>
        <v>0</v>
      </c>
      <c r="I918" s="15">
        <f t="shared" si="270"/>
        <v>0</v>
      </c>
      <c r="J918" s="15">
        <f t="shared" si="270"/>
        <v>951100</v>
      </c>
      <c r="K918" s="15">
        <f t="shared" si="270"/>
        <v>0</v>
      </c>
    </row>
    <row r="919" spans="1:11" ht="38.25" x14ac:dyDescent="0.25">
      <c r="A919" s="17" t="s">
        <v>51</v>
      </c>
      <c r="B919" s="8" t="s">
        <v>584</v>
      </c>
      <c r="C919" s="8" t="s">
        <v>65</v>
      </c>
      <c r="D919" s="14"/>
      <c r="E919" s="14"/>
      <c r="F919" s="15">
        <f>F920</f>
        <v>951100</v>
      </c>
      <c r="G919" s="15">
        <f t="shared" si="270"/>
        <v>0</v>
      </c>
      <c r="H919" s="15">
        <f t="shared" si="270"/>
        <v>0</v>
      </c>
      <c r="I919" s="15">
        <f t="shared" si="270"/>
        <v>0</v>
      </c>
      <c r="J919" s="15">
        <f t="shared" si="270"/>
        <v>951100</v>
      </c>
      <c r="K919" s="15">
        <f t="shared" si="270"/>
        <v>0</v>
      </c>
    </row>
    <row r="920" spans="1:11" x14ac:dyDescent="0.25">
      <c r="A920" s="17" t="s">
        <v>204</v>
      </c>
      <c r="B920" s="8" t="s">
        <v>584</v>
      </c>
      <c r="C920" s="8" t="s">
        <v>65</v>
      </c>
      <c r="D920" s="14" t="s">
        <v>104</v>
      </c>
      <c r="E920" s="14"/>
      <c r="F920" s="15">
        <f>F921</f>
        <v>951100</v>
      </c>
      <c r="G920" s="15">
        <f t="shared" si="270"/>
        <v>0</v>
      </c>
      <c r="H920" s="15">
        <f t="shared" si="270"/>
        <v>0</v>
      </c>
      <c r="I920" s="15">
        <f t="shared" si="270"/>
        <v>0</v>
      </c>
      <c r="J920" s="15">
        <f t="shared" si="270"/>
        <v>951100</v>
      </c>
      <c r="K920" s="15">
        <f t="shared" si="270"/>
        <v>0</v>
      </c>
    </row>
    <row r="921" spans="1:11" ht="25.5" x14ac:dyDescent="0.25">
      <c r="A921" s="17" t="s">
        <v>205</v>
      </c>
      <c r="B921" s="8" t="s">
        <v>584</v>
      </c>
      <c r="C921" s="8" t="s">
        <v>65</v>
      </c>
      <c r="D921" s="14" t="s">
        <v>104</v>
      </c>
      <c r="E921" s="14" t="s">
        <v>100</v>
      </c>
      <c r="F921" s="15">
        <f>'[1]8. разд '!F966</f>
        <v>951100</v>
      </c>
      <c r="G921" s="15">
        <f>'[1]8. разд '!G966</f>
        <v>0</v>
      </c>
      <c r="H921" s="15">
        <f>'[1]8. разд '!H966</f>
        <v>0</v>
      </c>
      <c r="I921" s="15">
        <f>'[1]8. разд '!I966</f>
        <v>0</v>
      </c>
      <c r="J921" s="15">
        <f>'[1]8. разд '!J966</f>
        <v>951100</v>
      </c>
      <c r="K921" s="15">
        <f>'[1]8. разд '!K966</f>
        <v>0</v>
      </c>
    </row>
    <row r="922" spans="1:11" ht="25.5" x14ac:dyDescent="0.25">
      <c r="A922" s="29" t="s">
        <v>345</v>
      </c>
      <c r="B922" s="8" t="s">
        <v>585</v>
      </c>
      <c r="C922" s="8"/>
      <c r="D922" s="14"/>
      <c r="E922" s="14"/>
      <c r="F922" s="15">
        <f>F923</f>
        <v>468300</v>
      </c>
      <c r="G922" s="15">
        <f t="shared" ref="G922:K924" si="271">G923</f>
        <v>0</v>
      </c>
      <c r="H922" s="15">
        <f t="shared" si="271"/>
        <v>0</v>
      </c>
      <c r="I922" s="15">
        <f t="shared" si="271"/>
        <v>0</v>
      </c>
      <c r="J922" s="15">
        <f t="shared" si="271"/>
        <v>468300</v>
      </c>
      <c r="K922" s="15">
        <f t="shared" si="271"/>
        <v>0</v>
      </c>
    </row>
    <row r="923" spans="1:11" ht="38.25" x14ac:dyDescent="0.25">
      <c r="A923" s="17" t="s">
        <v>51</v>
      </c>
      <c r="B923" s="8" t="s">
        <v>585</v>
      </c>
      <c r="C923" s="8" t="s">
        <v>65</v>
      </c>
      <c r="D923" s="14"/>
      <c r="E923" s="14"/>
      <c r="F923" s="15">
        <f>F924</f>
        <v>468300</v>
      </c>
      <c r="G923" s="15">
        <f t="shared" si="271"/>
        <v>0</v>
      </c>
      <c r="H923" s="15">
        <f t="shared" si="271"/>
        <v>0</v>
      </c>
      <c r="I923" s="15">
        <f t="shared" si="271"/>
        <v>0</v>
      </c>
      <c r="J923" s="15">
        <f t="shared" si="271"/>
        <v>468300</v>
      </c>
      <c r="K923" s="15">
        <f t="shared" si="271"/>
        <v>0</v>
      </c>
    </row>
    <row r="924" spans="1:11" x14ac:dyDescent="0.25">
      <c r="A924" s="17" t="s">
        <v>204</v>
      </c>
      <c r="B924" s="8" t="s">
        <v>585</v>
      </c>
      <c r="C924" s="8" t="s">
        <v>65</v>
      </c>
      <c r="D924" s="14" t="s">
        <v>104</v>
      </c>
      <c r="E924" s="14"/>
      <c r="F924" s="15">
        <f>F925</f>
        <v>468300</v>
      </c>
      <c r="G924" s="15">
        <f t="shared" si="271"/>
        <v>0</v>
      </c>
      <c r="H924" s="15">
        <f t="shared" si="271"/>
        <v>0</v>
      </c>
      <c r="I924" s="15">
        <f t="shared" si="271"/>
        <v>0</v>
      </c>
      <c r="J924" s="15">
        <f t="shared" si="271"/>
        <v>468300</v>
      </c>
      <c r="K924" s="15">
        <f t="shared" si="271"/>
        <v>0</v>
      </c>
    </row>
    <row r="925" spans="1:11" ht="25.5" x14ac:dyDescent="0.25">
      <c r="A925" s="17" t="s">
        <v>205</v>
      </c>
      <c r="B925" s="8" t="s">
        <v>585</v>
      </c>
      <c r="C925" s="8" t="s">
        <v>65</v>
      </c>
      <c r="D925" s="14" t="s">
        <v>104</v>
      </c>
      <c r="E925" s="14" t="s">
        <v>100</v>
      </c>
      <c r="F925" s="15">
        <f>'[1]8. разд '!F968</f>
        <v>468300</v>
      </c>
      <c r="G925" s="15">
        <f>'[1]8. разд '!G968</f>
        <v>0</v>
      </c>
      <c r="H925" s="15">
        <f>'[1]8. разд '!H968</f>
        <v>0</v>
      </c>
      <c r="I925" s="15">
        <f>'[1]8. разд '!I968</f>
        <v>0</v>
      </c>
      <c r="J925" s="15">
        <f>'[1]8. разд '!J968</f>
        <v>468300</v>
      </c>
      <c r="K925" s="15">
        <f>'[1]8. разд '!K968</f>
        <v>0</v>
      </c>
    </row>
    <row r="926" spans="1:11" ht="38.25" x14ac:dyDescent="0.25">
      <c r="A926" s="29" t="s">
        <v>347</v>
      </c>
      <c r="B926" s="8" t="s">
        <v>586</v>
      </c>
      <c r="C926" s="8"/>
      <c r="D926" s="14"/>
      <c r="E926" s="14"/>
      <c r="F926" s="15">
        <f>F927</f>
        <v>5204200</v>
      </c>
      <c r="G926" s="15">
        <f t="shared" ref="G926:K928" si="272">G927</f>
        <v>0</v>
      </c>
      <c r="H926" s="15">
        <f t="shared" si="272"/>
        <v>-400000</v>
      </c>
      <c r="I926" s="15">
        <f t="shared" si="272"/>
        <v>0</v>
      </c>
      <c r="J926" s="15">
        <f t="shared" si="272"/>
        <v>4804200</v>
      </c>
      <c r="K926" s="15">
        <f t="shared" si="272"/>
        <v>0</v>
      </c>
    </row>
    <row r="927" spans="1:11" ht="38.25" x14ac:dyDescent="0.25">
      <c r="A927" s="17" t="s">
        <v>51</v>
      </c>
      <c r="B927" s="8" t="s">
        <v>586</v>
      </c>
      <c r="C927" s="8" t="s">
        <v>65</v>
      </c>
      <c r="D927" s="14"/>
      <c r="E927" s="14"/>
      <c r="F927" s="15">
        <f>F928</f>
        <v>5204200</v>
      </c>
      <c r="G927" s="15">
        <f t="shared" si="272"/>
        <v>0</v>
      </c>
      <c r="H927" s="15">
        <f t="shared" si="272"/>
        <v>-400000</v>
      </c>
      <c r="I927" s="15">
        <f t="shared" si="272"/>
        <v>0</v>
      </c>
      <c r="J927" s="15">
        <f t="shared" si="272"/>
        <v>4804200</v>
      </c>
      <c r="K927" s="15">
        <f t="shared" si="272"/>
        <v>0</v>
      </c>
    </row>
    <row r="928" spans="1:11" x14ac:dyDescent="0.25">
      <c r="A928" s="17" t="s">
        <v>204</v>
      </c>
      <c r="B928" s="8" t="s">
        <v>586</v>
      </c>
      <c r="C928" s="8" t="s">
        <v>65</v>
      </c>
      <c r="D928" s="14" t="s">
        <v>104</v>
      </c>
      <c r="E928" s="14"/>
      <c r="F928" s="15">
        <f>F929</f>
        <v>5204200</v>
      </c>
      <c r="G928" s="15">
        <f t="shared" si="272"/>
        <v>0</v>
      </c>
      <c r="H928" s="15">
        <f t="shared" si="272"/>
        <v>-400000</v>
      </c>
      <c r="I928" s="15">
        <f t="shared" si="272"/>
        <v>0</v>
      </c>
      <c r="J928" s="15">
        <f t="shared" si="272"/>
        <v>4804200</v>
      </c>
      <c r="K928" s="15">
        <f t="shared" si="272"/>
        <v>0</v>
      </c>
    </row>
    <row r="929" spans="1:11" ht="25.5" x14ac:dyDescent="0.25">
      <c r="A929" s="17" t="s">
        <v>205</v>
      </c>
      <c r="B929" s="8" t="s">
        <v>586</v>
      </c>
      <c r="C929" s="8" t="s">
        <v>65</v>
      </c>
      <c r="D929" s="14" t="s">
        <v>104</v>
      </c>
      <c r="E929" s="14" t="s">
        <v>100</v>
      </c>
      <c r="F929" s="15">
        <f>'[1]8. разд '!F970</f>
        <v>5204200</v>
      </c>
      <c r="G929" s="15">
        <f>'[1]8. разд '!G970</f>
        <v>0</v>
      </c>
      <c r="H929" s="15">
        <f>'[1]8. разд '!H970</f>
        <v>-400000</v>
      </c>
      <c r="I929" s="15">
        <f>'[1]8. разд '!I970</f>
        <v>0</v>
      </c>
      <c r="J929" s="15">
        <f>'[1]8. разд '!J970</f>
        <v>4804200</v>
      </c>
      <c r="K929" s="15">
        <f>'[1]8. разд '!K970</f>
        <v>0</v>
      </c>
    </row>
    <row r="930" spans="1:11" ht="76.5" x14ac:dyDescent="0.25">
      <c r="A930" s="17" t="s">
        <v>587</v>
      </c>
      <c r="B930" s="8" t="s">
        <v>588</v>
      </c>
      <c r="C930" s="8"/>
      <c r="D930" s="14"/>
      <c r="E930" s="14"/>
      <c r="F930" s="15">
        <f>F931</f>
        <v>0</v>
      </c>
      <c r="G930" s="15">
        <f t="shared" ref="G930:K932" si="273">G931</f>
        <v>0</v>
      </c>
      <c r="H930" s="15">
        <f t="shared" si="273"/>
        <v>150125.63</v>
      </c>
      <c r="I930" s="15">
        <f t="shared" si="273"/>
        <v>0</v>
      </c>
      <c r="J930" s="15">
        <f t="shared" si="273"/>
        <v>150125.63</v>
      </c>
      <c r="K930" s="15">
        <f t="shared" si="273"/>
        <v>0</v>
      </c>
    </row>
    <row r="931" spans="1:11" ht="38.25" x14ac:dyDescent="0.25">
      <c r="A931" s="17" t="s">
        <v>51</v>
      </c>
      <c r="B931" s="8" t="s">
        <v>588</v>
      </c>
      <c r="C931" s="8" t="s">
        <v>65</v>
      </c>
      <c r="D931" s="14"/>
      <c r="E931" s="14"/>
      <c r="F931" s="15">
        <f>F932</f>
        <v>0</v>
      </c>
      <c r="G931" s="15">
        <f t="shared" si="273"/>
        <v>0</v>
      </c>
      <c r="H931" s="15">
        <f t="shared" si="273"/>
        <v>150125.63</v>
      </c>
      <c r="I931" s="15">
        <f t="shared" si="273"/>
        <v>0</v>
      </c>
      <c r="J931" s="15">
        <f t="shared" si="273"/>
        <v>150125.63</v>
      </c>
      <c r="K931" s="15">
        <f t="shared" si="273"/>
        <v>0</v>
      </c>
    </row>
    <row r="932" spans="1:11" x14ac:dyDescent="0.25">
      <c r="A932" s="35" t="s">
        <v>204</v>
      </c>
      <c r="B932" s="8" t="s">
        <v>588</v>
      </c>
      <c r="C932" s="8" t="s">
        <v>65</v>
      </c>
      <c r="D932" s="14" t="s">
        <v>104</v>
      </c>
      <c r="E932" s="14"/>
      <c r="F932" s="15">
        <f>F933</f>
        <v>0</v>
      </c>
      <c r="G932" s="15">
        <f t="shared" si="273"/>
        <v>0</v>
      </c>
      <c r="H932" s="15">
        <f t="shared" si="273"/>
        <v>150125.63</v>
      </c>
      <c r="I932" s="15">
        <f t="shared" si="273"/>
        <v>0</v>
      </c>
      <c r="J932" s="15">
        <f t="shared" si="273"/>
        <v>150125.63</v>
      </c>
      <c r="K932" s="15">
        <f t="shared" si="273"/>
        <v>0</v>
      </c>
    </row>
    <row r="933" spans="1:11" ht="25.5" x14ac:dyDescent="0.25">
      <c r="A933" s="17" t="s">
        <v>205</v>
      </c>
      <c r="B933" s="8" t="s">
        <v>588</v>
      </c>
      <c r="C933" s="8" t="s">
        <v>65</v>
      </c>
      <c r="D933" s="14" t="s">
        <v>104</v>
      </c>
      <c r="E933" s="14" t="s">
        <v>100</v>
      </c>
      <c r="F933" s="15">
        <f>'[1]8. разд '!F974</f>
        <v>0</v>
      </c>
      <c r="G933" s="15">
        <f>'[1]8. разд '!G974</f>
        <v>0</v>
      </c>
      <c r="H933" s="15">
        <f>'[1]8. разд '!H974</f>
        <v>150125.63</v>
      </c>
      <c r="I933" s="15">
        <f>'[1]8. разд '!I974</f>
        <v>0</v>
      </c>
      <c r="J933" s="15">
        <f>'[1]8. разд '!J974</f>
        <v>150125.63</v>
      </c>
      <c r="K933" s="15">
        <f>'[1]8. разд '!K974</f>
        <v>0</v>
      </c>
    </row>
    <row r="934" spans="1:11" ht="51" x14ac:dyDescent="0.25">
      <c r="A934" s="17" t="s">
        <v>589</v>
      </c>
      <c r="B934" s="8" t="s">
        <v>590</v>
      </c>
      <c r="C934" s="8"/>
      <c r="D934" s="14"/>
      <c r="E934" s="14"/>
      <c r="F934" s="15">
        <f t="shared" ref="F934:K934" si="274">F935</f>
        <v>35579458.299999997</v>
      </c>
      <c r="G934" s="15">
        <f t="shared" si="274"/>
        <v>0</v>
      </c>
      <c r="H934" s="15">
        <f t="shared" si="274"/>
        <v>0</v>
      </c>
      <c r="I934" s="15">
        <f t="shared" si="274"/>
        <v>0</v>
      </c>
      <c r="J934" s="15">
        <f t="shared" si="274"/>
        <v>35579458.299999997</v>
      </c>
      <c r="K934" s="15">
        <f t="shared" si="274"/>
        <v>0</v>
      </c>
    </row>
    <row r="935" spans="1:11" ht="25.5" x14ac:dyDescent="0.25">
      <c r="A935" s="17" t="s">
        <v>591</v>
      </c>
      <c r="B935" s="8" t="s">
        <v>592</v>
      </c>
      <c r="C935" s="8"/>
      <c r="D935" s="14"/>
      <c r="E935" s="14"/>
      <c r="F935" s="15">
        <f t="shared" ref="F935:K935" si="275">F936+F941</f>
        <v>35579458.299999997</v>
      </c>
      <c r="G935" s="15">
        <f t="shared" si="275"/>
        <v>0</v>
      </c>
      <c r="H935" s="15">
        <f t="shared" si="275"/>
        <v>0</v>
      </c>
      <c r="I935" s="15">
        <f t="shared" si="275"/>
        <v>0</v>
      </c>
      <c r="J935" s="15">
        <f t="shared" si="275"/>
        <v>35579458.299999997</v>
      </c>
      <c r="K935" s="15">
        <f t="shared" si="275"/>
        <v>0</v>
      </c>
    </row>
    <row r="936" spans="1:11" ht="38.25" x14ac:dyDescent="0.25">
      <c r="A936" s="17" t="s">
        <v>593</v>
      </c>
      <c r="B936" s="8" t="s">
        <v>594</v>
      </c>
      <c r="C936" s="8"/>
      <c r="D936" s="14"/>
      <c r="E936" s="14"/>
      <c r="F936" s="15">
        <f>F937</f>
        <v>18364765.359999999</v>
      </c>
      <c r="G936" s="15">
        <f t="shared" ref="G936:K939" si="276">G937</f>
        <v>0</v>
      </c>
      <c r="H936" s="15">
        <f t="shared" si="276"/>
        <v>0</v>
      </c>
      <c r="I936" s="15">
        <f t="shared" si="276"/>
        <v>0</v>
      </c>
      <c r="J936" s="15">
        <f t="shared" si="276"/>
        <v>18364765.359999999</v>
      </c>
      <c r="K936" s="15">
        <f t="shared" si="276"/>
        <v>0</v>
      </c>
    </row>
    <row r="937" spans="1:11" ht="25.5" x14ac:dyDescent="0.25">
      <c r="A937" s="17" t="s">
        <v>155</v>
      </c>
      <c r="B937" s="8" t="s">
        <v>595</v>
      </c>
      <c r="C937" s="8"/>
      <c r="D937" s="14"/>
      <c r="E937" s="14"/>
      <c r="F937" s="15">
        <f>F938</f>
        <v>18364765.359999999</v>
      </c>
      <c r="G937" s="15">
        <f t="shared" si="276"/>
        <v>0</v>
      </c>
      <c r="H937" s="15">
        <f t="shared" si="276"/>
        <v>0</v>
      </c>
      <c r="I937" s="15">
        <f t="shared" si="276"/>
        <v>0</v>
      </c>
      <c r="J937" s="15">
        <f t="shared" si="276"/>
        <v>18364765.359999999</v>
      </c>
      <c r="K937" s="15">
        <f t="shared" si="276"/>
        <v>0</v>
      </c>
    </row>
    <row r="938" spans="1:11" ht="63.75" x14ac:dyDescent="0.25">
      <c r="A938" s="17" t="s">
        <v>21</v>
      </c>
      <c r="B938" s="8" t="s">
        <v>595</v>
      </c>
      <c r="C938" s="8" t="s">
        <v>366</v>
      </c>
      <c r="D938" s="14"/>
      <c r="E938" s="14"/>
      <c r="F938" s="15">
        <f>F939</f>
        <v>18364765.359999999</v>
      </c>
      <c r="G938" s="15">
        <f t="shared" si="276"/>
        <v>0</v>
      </c>
      <c r="H938" s="15">
        <f t="shared" si="276"/>
        <v>0</v>
      </c>
      <c r="I938" s="15">
        <f t="shared" si="276"/>
        <v>0</v>
      </c>
      <c r="J938" s="15">
        <f t="shared" si="276"/>
        <v>18364765.359999999</v>
      </c>
      <c r="K938" s="15">
        <f t="shared" si="276"/>
        <v>0</v>
      </c>
    </row>
    <row r="939" spans="1:11" x14ac:dyDescent="0.25">
      <c r="A939" s="17" t="s">
        <v>47</v>
      </c>
      <c r="B939" s="8" t="s">
        <v>595</v>
      </c>
      <c r="C939" s="8" t="s">
        <v>366</v>
      </c>
      <c r="D939" s="14" t="s">
        <v>48</v>
      </c>
      <c r="E939" s="14"/>
      <c r="F939" s="15">
        <f>F940</f>
        <v>18364765.359999999</v>
      </c>
      <c r="G939" s="15">
        <f t="shared" si="276"/>
        <v>0</v>
      </c>
      <c r="H939" s="15">
        <f t="shared" si="276"/>
        <v>0</v>
      </c>
      <c r="I939" s="15">
        <f t="shared" si="276"/>
        <v>0</v>
      </c>
      <c r="J939" s="15">
        <f t="shared" si="276"/>
        <v>18364765.359999999</v>
      </c>
      <c r="K939" s="15">
        <f t="shared" si="276"/>
        <v>0</v>
      </c>
    </row>
    <row r="940" spans="1:11" ht="51" x14ac:dyDescent="0.25">
      <c r="A940" s="17" t="s">
        <v>157</v>
      </c>
      <c r="B940" s="8" t="s">
        <v>595</v>
      </c>
      <c r="C940" s="8" t="s">
        <v>366</v>
      </c>
      <c r="D940" s="14" t="s">
        <v>48</v>
      </c>
      <c r="E940" s="14" t="s">
        <v>100</v>
      </c>
      <c r="F940" s="15">
        <f>'[1]8. разд '!F70</f>
        <v>18364765.359999999</v>
      </c>
      <c r="G940" s="15">
        <f>'[1]8. разд '!G70</f>
        <v>0</v>
      </c>
      <c r="H940" s="15">
        <f>'[1]8. разд '!H70</f>
        <v>0</v>
      </c>
      <c r="I940" s="15">
        <f>'[1]8. разд '!I70</f>
        <v>0</v>
      </c>
      <c r="J940" s="15">
        <f>'[1]8. разд '!J70</f>
        <v>18364765.359999999</v>
      </c>
      <c r="K940" s="15">
        <f>'[1]8. разд '!K70</f>
        <v>0</v>
      </c>
    </row>
    <row r="941" spans="1:11" ht="25.5" x14ac:dyDescent="0.25">
      <c r="A941" s="17" t="s">
        <v>596</v>
      </c>
      <c r="B941" s="8" t="s">
        <v>597</v>
      </c>
      <c r="C941" s="8"/>
      <c r="D941" s="14"/>
      <c r="E941" s="14"/>
      <c r="F941" s="15">
        <f t="shared" ref="F941:K944" si="277">F942</f>
        <v>17214692.940000001</v>
      </c>
      <c r="G941" s="15">
        <f t="shared" si="277"/>
        <v>0</v>
      </c>
      <c r="H941" s="15">
        <f t="shared" si="277"/>
        <v>0</v>
      </c>
      <c r="I941" s="15">
        <f t="shared" si="277"/>
        <v>0</v>
      </c>
      <c r="J941" s="15">
        <f t="shared" si="277"/>
        <v>17214692.940000001</v>
      </c>
      <c r="K941" s="15">
        <f t="shared" si="277"/>
        <v>0</v>
      </c>
    </row>
    <row r="942" spans="1:11" ht="25.5" x14ac:dyDescent="0.25">
      <c r="A942" s="18" t="s">
        <v>598</v>
      </c>
      <c r="B942" s="8" t="s">
        <v>599</v>
      </c>
      <c r="C942" s="8"/>
      <c r="D942" s="14"/>
      <c r="E942" s="14"/>
      <c r="F942" s="15">
        <f t="shared" si="277"/>
        <v>17214692.940000001</v>
      </c>
      <c r="G942" s="15">
        <f t="shared" si="277"/>
        <v>0</v>
      </c>
      <c r="H942" s="15">
        <f t="shared" si="277"/>
        <v>0</v>
      </c>
      <c r="I942" s="15">
        <f t="shared" si="277"/>
        <v>0</v>
      </c>
      <c r="J942" s="15">
        <f t="shared" si="277"/>
        <v>17214692.940000001</v>
      </c>
      <c r="K942" s="15">
        <f t="shared" si="277"/>
        <v>0</v>
      </c>
    </row>
    <row r="943" spans="1:11" ht="25.5" x14ac:dyDescent="0.25">
      <c r="A943" s="25" t="s">
        <v>600</v>
      </c>
      <c r="B943" s="8" t="s">
        <v>599</v>
      </c>
      <c r="C943" s="8" t="s">
        <v>601</v>
      </c>
      <c r="D943" s="14"/>
      <c r="E943" s="14"/>
      <c r="F943" s="15">
        <f t="shared" si="277"/>
        <v>17214692.940000001</v>
      </c>
      <c r="G943" s="15">
        <f t="shared" si="277"/>
        <v>0</v>
      </c>
      <c r="H943" s="15">
        <f t="shared" si="277"/>
        <v>0</v>
      </c>
      <c r="I943" s="15">
        <f t="shared" si="277"/>
        <v>0</v>
      </c>
      <c r="J943" s="15">
        <f t="shared" si="277"/>
        <v>17214692.940000001</v>
      </c>
      <c r="K943" s="15">
        <f t="shared" si="277"/>
        <v>0</v>
      </c>
    </row>
    <row r="944" spans="1:11" ht="25.5" x14ac:dyDescent="0.25">
      <c r="A944" s="17" t="s">
        <v>602</v>
      </c>
      <c r="B944" s="8" t="s">
        <v>599</v>
      </c>
      <c r="C944" s="8" t="s">
        <v>601</v>
      </c>
      <c r="D944" s="14" t="s">
        <v>50</v>
      </c>
      <c r="E944" s="14"/>
      <c r="F944" s="15">
        <f t="shared" si="277"/>
        <v>17214692.940000001</v>
      </c>
      <c r="G944" s="15">
        <f t="shared" si="277"/>
        <v>0</v>
      </c>
      <c r="H944" s="15">
        <f t="shared" si="277"/>
        <v>0</v>
      </c>
      <c r="I944" s="15">
        <f t="shared" si="277"/>
        <v>0</v>
      </c>
      <c r="J944" s="15">
        <f t="shared" si="277"/>
        <v>17214692.940000001</v>
      </c>
      <c r="K944" s="15">
        <f t="shared" si="277"/>
        <v>0</v>
      </c>
    </row>
    <row r="945" spans="1:11" ht="25.5" x14ac:dyDescent="0.25">
      <c r="A945" s="17" t="s">
        <v>603</v>
      </c>
      <c r="B945" s="8" t="s">
        <v>599</v>
      </c>
      <c r="C945" s="8" t="s">
        <v>601</v>
      </c>
      <c r="D945" s="14" t="s">
        <v>50</v>
      </c>
      <c r="E945" s="14" t="s">
        <v>48</v>
      </c>
      <c r="F945" s="15">
        <f>'[1]9.ведомства'!G456</f>
        <v>17214692.940000001</v>
      </c>
      <c r="G945" s="15">
        <f>'[1]9.ведомства'!H456</f>
        <v>0</v>
      </c>
      <c r="H945" s="15">
        <f>'[1]9.ведомства'!I456</f>
        <v>0</v>
      </c>
      <c r="I945" s="15">
        <f>'[1]9.ведомства'!J456</f>
        <v>0</v>
      </c>
      <c r="J945" s="15">
        <f>'[1]9.ведомства'!K456</f>
        <v>17214692.940000001</v>
      </c>
      <c r="K945" s="15">
        <f>'[1]9.ведомства'!L456</f>
        <v>0</v>
      </c>
    </row>
    <row r="946" spans="1:11" ht="38.25" x14ac:dyDescent="0.25">
      <c r="A946" s="17" t="s">
        <v>604</v>
      </c>
      <c r="B946" s="8" t="s">
        <v>605</v>
      </c>
      <c r="C946" s="8"/>
      <c r="D946" s="14"/>
      <c r="E946" s="14"/>
      <c r="F946" s="15" t="e">
        <f t="shared" ref="F946:K946" si="278">F947+F952</f>
        <v>#REF!</v>
      </c>
      <c r="G946" s="15" t="e">
        <f t="shared" si="278"/>
        <v>#REF!</v>
      </c>
      <c r="H946" s="15" t="e">
        <f t="shared" si="278"/>
        <v>#REF!</v>
      </c>
      <c r="I946" s="15" t="e">
        <f t="shared" si="278"/>
        <v>#REF!</v>
      </c>
      <c r="J946" s="15">
        <f t="shared" si="278"/>
        <v>46861557.349999994</v>
      </c>
      <c r="K946" s="15">
        <f t="shared" si="278"/>
        <v>32141690</v>
      </c>
    </row>
    <row r="947" spans="1:11" ht="38.25" x14ac:dyDescent="0.25">
      <c r="A947" s="17" t="s">
        <v>606</v>
      </c>
      <c r="B947" s="8" t="s">
        <v>607</v>
      </c>
      <c r="C947" s="8"/>
      <c r="D947" s="14"/>
      <c r="E947" s="14"/>
      <c r="F947" s="15">
        <f>F948</f>
        <v>7931920.4100000001</v>
      </c>
      <c r="G947" s="15">
        <f t="shared" ref="G947:K950" si="279">G948</f>
        <v>5052633.3</v>
      </c>
      <c r="H947" s="15">
        <f t="shared" si="279"/>
        <v>568288.85</v>
      </c>
      <c r="I947" s="15">
        <f t="shared" si="279"/>
        <v>362000</v>
      </c>
      <c r="J947" s="15">
        <f t="shared" si="279"/>
        <v>8500209.2599999998</v>
      </c>
      <c r="K947" s="15">
        <f t="shared" si="279"/>
        <v>5414633.2999999998</v>
      </c>
    </row>
    <row r="948" spans="1:11" ht="51" x14ac:dyDescent="0.25">
      <c r="A948" s="17" t="s">
        <v>608</v>
      </c>
      <c r="B948" s="8" t="s">
        <v>609</v>
      </c>
      <c r="C948" s="8"/>
      <c r="D948" s="14"/>
      <c r="E948" s="14"/>
      <c r="F948" s="15">
        <f>F949</f>
        <v>7931920.4100000001</v>
      </c>
      <c r="G948" s="15">
        <f t="shared" si="279"/>
        <v>5052633.3</v>
      </c>
      <c r="H948" s="15">
        <f t="shared" si="279"/>
        <v>568288.85</v>
      </c>
      <c r="I948" s="15">
        <f t="shared" si="279"/>
        <v>362000</v>
      </c>
      <c r="J948" s="15">
        <f t="shared" si="279"/>
        <v>8500209.2599999998</v>
      </c>
      <c r="K948" s="15">
        <f t="shared" si="279"/>
        <v>5414633.2999999998</v>
      </c>
    </row>
    <row r="949" spans="1:11" ht="25.5" x14ac:dyDescent="0.25">
      <c r="A949" s="17" t="s">
        <v>25</v>
      </c>
      <c r="B949" s="8" t="s">
        <v>610</v>
      </c>
      <c r="C949" s="8" t="s">
        <v>68</v>
      </c>
      <c r="D949" s="14"/>
      <c r="E949" s="14"/>
      <c r="F949" s="15">
        <f>F950</f>
        <v>7931920.4100000001</v>
      </c>
      <c r="G949" s="15">
        <f t="shared" si="279"/>
        <v>5052633.3</v>
      </c>
      <c r="H949" s="15">
        <f t="shared" si="279"/>
        <v>568288.85</v>
      </c>
      <c r="I949" s="15">
        <f t="shared" si="279"/>
        <v>362000</v>
      </c>
      <c r="J949" s="15">
        <f t="shared" si="279"/>
        <v>8500209.2599999998</v>
      </c>
      <c r="K949" s="15">
        <f t="shared" si="279"/>
        <v>5414633.2999999998</v>
      </c>
    </row>
    <row r="950" spans="1:11" x14ac:dyDescent="0.25">
      <c r="A950" s="17" t="s">
        <v>258</v>
      </c>
      <c r="B950" s="8" t="s">
        <v>610</v>
      </c>
      <c r="C950" s="8" t="s">
        <v>68</v>
      </c>
      <c r="D950" s="14" t="s">
        <v>34</v>
      </c>
      <c r="E950" s="14"/>
      <c r="F950" s="15">
        <f>F951</f>
        <v>7931920.4100000001</v>
      </c>
      <c r="G950" s="15">
        <f t="shared" si="279"/>
        <v>5052633.3</v>
      </c>
      <c r="H950" s="15">
        <f t="shared" si="279"/>
        <v>568288.85</v>
      </c>
      <c r="I950" s="15">
        <f t="shared" si="279"/>
        <v>362000</v>
      </c>
      <c r="J950" s="15">
        <f t="shared" si="279"/>
        <v>8500209.2599999998</v>
      </c>
      <c r="K950" s="15">
        <f t="shared" si="279"/>
        <v>5414633.2999999998</v>
      </c>
    </row>
    <row r="951" spans="1:11" x14ac:dyDescent="0.25">
      <c r="A951" s="17" t="s">
        <v>259</v>
      </c>
      <c r="B951" s="8" t="s">
        <v>610</v>
      </c>
      <c r="C951" s="8" t="s">
        <v>68</v>
      </c>
      <c r="D951" s="14" t="s">
        <v>34</v>
      </c>
      <c r="E951" s="14" t="s">
        <v>72</v>
      </c>
      <c r="F951" s="15">
        <f>'[1]8. разд '!F567</f>
        <v>7931920.4100000001</v>
      </c>
      <c r="G951" s="15">
        <f>'[1]8. разд '!G567</f>
        <v>5052633.3</v>
      </c>
      <c r="H951" s="15">
        <f>'[1]8. разд '!H567</f>
        <v>568288.85</v>
      </c>
      <c r="I951" s="15">
        <f>'[1]8. разд '!I567</f>
        <v>362000</v>
      </c>
      <c r="J951" s="15">
        <f>'[1]8. разд '!J567</f>
        <v>8500209.2599999998</v>
      </c>
      <c r="K951" s="15">
        <f>'[1]8. разд '!K567</f>
        <v>5414633.2999999998</v>
      </c>
    </row>
    <row r="952" spans="1:11" ht="38.25" x14ac:dyDescent="0.25">
      <c r="A952" s="17" t="s">
        <v>611</v>
      </c>
      <c r="B952" s="8" t="s">
        <v>612</v>
      </c>
      <c r="C952" s="8"/>
      <c r="D952" s="14"/>
      <c r="E952" s="14"/>
      <c r="F952" s="15" t="e">
        <f>F953</f>
        <v>#REF!</v>
      </c>
      <c r="G952" s="15" t="e">
        <f t="shared" ref="G952:K952" si="280">G953</f>
        <v>#REF!</v>
      </c>
      <c r="H952" s="15" t="e">
        <f t="shared" si="280"/>
        <v>#REF!</v>
      </c>
      <c r="I952" s="15" t="e">
        <f t="shared" si="280"/>
        <v>#REF!</v>
      </c>
      <c r="J952" s="15">
        <f t="shared" si="280"/>
        <v>38361348.089999996</v>
      </c>
      <c r="K952" s="15">
        <f t="shared" si="280"/>
        <v>26727056.699999999</v>
      </c>
    </row>
    <row r="953" spans="1:11" ht="51" x14ac:dyDescent="0.25">
      <c r="A953" s="17" t="s">
        <v>608</v>
      </c>
      <c r="B953" s="8" t="s">
        <v>613</v>
      </c>
      <c r="C953" s="8"/>
      <c r="D953" s="14"/>
      <c r="E953" s="14"/>
      <c r="F953" s="15" t="e">
        <f>F954+#REF!</f>
        <v>#REF!</v>
      </c>
      <c r="G953" s="15" t="e">
        <f>G954+#REF!</f>
        <v>#REF!</v>
      </c>
      <c r="H953" s="15" t="e">
        <f>H954+#REF!</f>
        <v>#REF!</v>
      </c>
      <c r="I953" s="15" t="e">
        <f>I954+#REF!</f>
        <v>#REF!</v>
      </c>
      <c r="J953" s="15">
        <f>J954</f>
        <v>38361348.089999996</v>
      </c>
      <c r="K953" s="15">
        <f>K954</f>
        <v>26727056.699999999</v>
      </c>
    </row>
    <row r="954" spans="1:11" ht="25.5" x14ac:dyDescent="0.25">
      <c r="A954" s="17" t="s">
        <v>25</v>
      </c>
      <c r="B954" s="8" t="s">
        <v>613</v>
      </c>
      <c r="C954" s="8" t="s">
        <v>68</v>
      </c>
      <c r="D954" s="14"/>
      <c r="E954" s="14"/>
      <c r="F954" s="15">
        <f>F955</f>
        <v>28486446.939999998</v>
      </c>
      <c r="G954" s="15">
        <f t="shared" ref="G954:K955" si="281">G955</f>
        <v>18145866.699999999</v>
      </c>
      <c r="H954" s="15">
        <f t="shared" si="281"/>
        <v>9874901.1500000004</v>
      </c>
      <c r="I954" s="15">
        <f t="shared" si="281"/>
        <v>8581190</v>
      </c>
      <c r="J954" s="15">
        <f t="shared" si="281"/>
        <v>38361348.089999996</v>
      </c>
      <c r="K954" s="15">
        <f t="shared" si="281"/>
        <v>26727056.699999999</v>
      </c>
    </row>
    <row r="955" spans="1:11" x14ac:dyDescent="0.25">
      <c r="A955" s="17" t="s">
        <v>258</v>
      </c>
      <c r="B955" s="8" t="s">
        <v>613</v>
      </c>
      <c r="C955" s="8" t="s">
        <v>68</v>
      </c>
      <c r="D955" s="14" t="s">
        <v>34</v>
      </c>
      <c r="E955" s="14"/>
      <c r="F955" s="15">
        <f>F956</f>
        <v>28486446.939999998</v>
      </c>
      <c r="G955" s="15">
        <f t="shared" si="281"/>
        <v>18145866.699999999</v>
      </c>
      <c r="H955" s="15">
        <f t="shared" si="281"/>
        <v>9874901.1500000004</v>
      </c>
      <c r="I955" s="15">
        <f t="shared" si="281"/>
        <v>8581190</v>
      </c>
      <c r="J955" s="15">
        <f t="shared" si="281"/>
        <v>38361348.089999996</v>
      </c>
      <c r="K955" s="15">
        <f t="shared" si="281"/>
        <v>26727056.699999999</v>
      </c>
    </row>
    <row r="956" spans="1:11" x14ac:dyDescent="0.25">
      <c r="A956" s="17" t="s">
        <v>259</v>
      </c>
      <c r="B956" s="8" t="s">
        <v>613</v>
      </c>
      <c r="C956" s="8" t="s">
        <v>68</v>
      </c>
      <c r="D956" s="14" t="s">
        <v>34</v>
      </c>
      <c r="E956" s="14" t="s">
        <v>72</v>
      </c>
      <c r="F956" s="15">
        <f>'[1]8. разд '!F570</f>
        <v>28486446.939999998</v>
      </c>
      <c r="G956" s="15">
        <f>'[1]8. разд '!G570</f>
        <v>18145866.699999999</v>
      </c>
      <c r="H956" s="15">
        <f>'[1]8. разд '!H570</f>
        <v>9874901.1500000004</v>
      </c>
      <c r="I956" s="15">
        <f>'[1]8. разд '!I570</f>
        <v>8581190</v>
      </c>
      <c r="J956" s="15">
        <f>'[1]8. разд '!J570</f>
        <v>38361348.089999996</v>
      </c>
      <c r="K956" s="15">
        <f>'[1]8. разд '!K570</f>
        <v>26727056.699999999</v>
      </c>
    </row>
    <row r="957" spans="1:11" ht="51" x14ac:dyDescent="0.25">
      <c r="A957" s="17" t="s">
        <v>614</v>
      </c>
      <c r="B957" s="8" t="s">
        <v>615</v>
      </c>
      <c r="C957" s="8"/>
      <c r="D957" s="14"/>
      <c r="E957" s="8"/>
      <c r="F957" s="15">
        <f>F958</f>
        <v>3845000</v>
      </c>
      <c r="G957" s="15">
        <f t="shared" ref="G957:K961" si="282">G958</f>
        <v>0</v>
      </c>
      <c r="H957" s="15">
        <f t="shared" si="282"/>
        <v>0</v>
      </c>
      <c r="I957" s="15">
        <f t="shared" si="282"/>
        <v>0</v>
      </c>
      <c r="J957" s="15">
        <f t="shared" si="282"/>
        <v>3845000</v>
      </c>
      <c r="K957" s="15">
        <f t="shared" si="282"/>
        <v>0</v>
      </c>
    </row>
    <row r="958" spans="1:11" ht="51" x14ac:dyDescent="0.25">
      <c r="A958" s="17" t="s">
        <v>616</v>
      </c>
      <c r="B958" s="8" t="s">
        <v>617</v>
      </c>
      <c r="C958" s="8"/>
      <c r="D958" s="14"/>
      <c r="E958" s="8"/>
      <c r="F958" s="15">
        <f>F959</f>
        <v>3845000</v>
      </c>
      <c r="G958" s="15">
        <f t="shared" si="282"/>
        <v>0</v>
      </c>
      <c r="H958" s="15">
        <f t="shared" si="282"/>
        <v>0</v>
      </c>
      <c r="I958" s="15">
        <f t="shared" si="282"/>
        <v>0</v>
      </c>
      <c r="J958" s="15">
        <f t="shared" si="282"/>
        <v>3845000</v>
      </c>
      <c r="K958" s="15">
        <f t="shared" si="282"/>
        <v>0</v>
      </c>
    </row>
    <row r="959" spans="1:11" ht="25.5" x14ac:dyDescent="0.25">
      <c r="A959" s="21" t="s">
        <v>618</v>
      </c>
      <c r="B959" s="8" t="s">
        <v>619</v>
      </c>
      <c r="C959" s="8"/>
      <c r="D959" s="14"/>
      <c r="E959" s="8"/>
      <c r="F959" s="15">
        <f>F960</f>
        <v>3845000</v>
      </c>
      <c r="G959" s="15">
        <f t="shared" si="282"/>
        <v>0</v>
      </c>
      <c r="H959" s="15">
        <f t="shared" si="282"/>
        <v>0</v>
      </c>
      <c r="I959" s="15">
        <f t="shared" si="282"/>
        <v>0</v>
      </c>
      <c r="J959" s="15">
        <f t="shared" si="282"/>
        <v>3845000</v>
      </c>
      <c r="K959" s="15">
        <f t="shared" si="282"/>
        <v>0</v>
      </c>
    </row>
    <row r="960" spans="1:11" ht="25.5" x14ac:dyDescent="0.25">
      <c r="A960" s="17" t="s">
        <v>25</v>
      </c>
      <c r="B960" s="8" t="s">
        <v>619</v>
      </c>
      <c r="C960" s="8" t="s">
        <v>68</v>
      </c>
      <c r="D960" s="14"/>
      <c r="E960" s="8"/>
      <c r="F960" s="15">
        <f>F961</f>
        <v>3845000</v>
      </c>
      <c r="G960" s="15">
        <f t="shared" si="282"/>
        <v>0</v>
      </c>
      <c r="H960" s="15">
        <f t="shared" si="282"/>
        <v>0</v>
      </c>
      <c r="I960" s="15">
        <f t="shared" si="282"/>
        <v>0</v>
      </c>
      <c r="J960" s="15">
        <f t="shared" si="282"/>
        <v>3845000</v>
      </c>
      <c r="K960" s="15">
        <f t="shared" si="282"/>
        <v>0</v>
      </c>
    </row>
    <row r="961" spans="1:11" x14ac:dyDescent="0.25">
      <c r="A961" s="17" t="s">
        <v>99</v>
      </c>
      <c r="B961" s="8" t="s">
        <v>619</v>
      </c>
      <c r="C961" s="8" t="s">
        <v>68</v>
      </c>
      <c r="D961" s="14" t="s">
        <v>100</v>
      </c>
      <c r="E961" s="8"/>
      <c r="F961" s="15">
        <f>F962</f>
        <v>3845000</v>
      </c>
      <c r="G961" s="15">
        <f t="shared" si="282"/>
        <v>0</v>
      </c>
      <c r="H961" s="15">
        <f t="shared" si="282"/>
        <v>0</v>
      </c>
      <c r="I961" s="15">
        <f t="shared" si="282"/>
        <v>0</v>
      </c>
      <c r="J961" s="15">
        <f t="shared" si="282"/>
        <v>3845000</v>
      </c>
      <c r="K961" s="15">
        <f t="shared" si="282"/>
        <v>0</v>
      </c>
    </row>
    <row r="962" spans="1:11" x14ac:dyDescent="0.25">
      <c r="A962" s="17" t="s">
        <v>232</v>
      </c>
      <c r="B962" s="8" t="s">
        <v>619</v>
      </c>
      <c r="C962" s="8" t="s">
        <v>68</v>
      </c>
      <c r="D962" s="14" t="s">
        <v>100</v>
      </c>
      <c r="E962" s="8" t="s">
        <v>233</v>
      </c>
      <c r="F962" s="15">
        <f>'[1]8. разд '!F346</f>
        <v>3845000</v>
      </c>
      <c r="G962" s="15">
        <f>'[1]8. разд '!G346</f>
        <v>0</v>
      </c>
      <c r="H962" s="15">
        <f>'[1]8. разд '!H346</f>
        <v>0</v>
      </c>
      <c r="I962" s="15">
        <f>'[1]8. разд '!I346</f>
        <v>0</v>
      </c>
      <c r="J962" s="15">
        <f>'[1]8. разд '!J346</f>
        <v>3845000</v>
      </c>
      <c r="K962" s="15">
        <f>'[1]8. разд '!K346</f>
        <v>0</v>
      </c>
    </row>
    <row r="963" spans="1:11" ht="51" x14ac:dyDescent="0.25">
      <c r="A963" s="37" t="s">
        <v>620</v>
      </c>
      <c r="B963" s="8" t="s">
        <v>621</v>
      </c>
      <c r="C963" s="8"/>
      <c r="D963" s="14"/>
      <c r="E963" s="8"/>
      <c r="F963" s="15">
        <f t="shared" ref="F963:K963" si="283">F964+F973+F978</f>
        <v>90000</v>
      </c>
      <c r="G963" s="15">
        <f t="shared" si="283"/>
        <v>0</v>
      </c>
      <c r="H963" s="15">
        <f t="shared" si="283"/>
        <v>0</v>
      </c>
      <c r="I963" s="15">
        <f t="shared" si="283"/>
        <v>0</v>
      </c>
      <c r="J963" s="15">
        <f t="shared" si="283"/>
        <v>90000</v>
      </c>
      <c r="K963" s="15">
        <f t="shared" si="283"/>
        <v>0</v>
      </c>
    </row>
    <row r="964" spans="1:11" ht="38.25" x14ac:dyDescent="0.25">
      <c r="A964" s="20" t="s">
        <v>622</v>
      </c>
      <c r="B964" s="8" t="s">
        <v>623</v>
      </c>
      <c r="C964" s="8"/>
      <c r="D964" s="14"/>
      <c r="E964" s="8"/>
      <c r="F964" s="15">
        <f t="shared" ref="F964:K964" si="284">F965+F969</f>
        <v>50000</v>
      </c>
      <c r="G964" s="15">
        <f t="shared" si="284"/>
        <v>0</v>
      </c>
      <c r="H964" s="15">
        <f t="shared" si="284"/>
        <v>0</v>
      </c>
      <c r="I964" s="15">
        <f t="shared" si="284"/>
        <v>0</v>
      </c>
      <c r="J964" s="15">
        <f t="shared" si="284"/>
        <v>50000</v>
      </c>
      <c r="K964" s="15">
        <f t="shared" si="284"/>
        <v>0</v>
      </c>
    </row>
    <row r="965" spans="1:11" ht="38.25" x14ac:dyDescent="0.25">
      <c r="A965" s="20" t="s">
        <v>624</v>
      </c>
      <c r="B965" s="8" t="s">
        <v>625</v>
      </c>
      <c r="C965" s="8"/>
      <c r="D965" s="14"/>
      <c r="E965" s="8"/>
      <c r="F965" s="15">
        <f>F966</f>
        <v>10000</v>
      </c>
      <c r="G965" s="15">
        <f t="shared" ref="G965:K967" si="285">G966</f>
        <v>0</v>
      </c>
      <c r="H965" s="15">
        <f t="shared" si="285"/>
        <v>0</v>
      </c>
      <c r="I965" s="15">
        <f t="shared" si="285"/>
        <v>0</v>
      </c>
      <c r="J965" s="15">
        <f t="shared" si="285"/>
        <v>10000</v>
      </c>
      <c r="K965" s="15">
        <f t="shared" si="285"/>
        <v>0</v>
      </c>
    </row>
    <row r="966" spans="1:11" ht="25.5" x14ac:dyDescent="0.25">
      <c r="A966" s="17" t="s">
        <v>25</v>
      </c>
      <c r="B966" s="8" t="s">
        <v>625</v>
      </c>
      <c r="C966" s="8" t="s">
        <v>68</v>
      </c>
      <c r="D966" s="14"/>
      <c r="E966" s="8"/>
      <c r="F966" s="15">
        <f>F967</f>
        <v>10000</v>
      </c>
      <c r="G966" s="15">
        <f t="shared" si="285"/>
        <v>0</v>
      </c>
      <c r="H966" s="15">
        <f t="shared" si="285"/>
        <v>0</v>
      </c>
      <c r="I966" s="15">
        <f t="shared" si="285"/>
        <v>0</v>
      </c>
      <c r="J966" s="15">
        <f t="shared" si="285"/>
        <v>10000</v>
      </c>
      <c r="K966" s="15">
        <f t="shared" si="285"/>
        <v>0</v>
      </c>
    </row>
    <row r="967" spans="1:11" ht="25.5" x14ac:dyDescent="0.25">
      <c r="A967" s="17" t="s">
        <v>79</v>
      </c>
      <c r="B967" s="8" t="s">
        <v>625</v>
      </c>
      <c r="C967" s="8" t="s">
        <v>68</v>
      </c>
      <c r="D967" s="14" t="s">
        <v>72</v>
      </c>
      <c r="E967" s="8"/>
      <c r="F967" s="15">
        <f>F968</f>
        <v>10000</v>
      </c>
      <c r="G967" s="15">
        <f t="shared" si="285"/>
        <v>0</v>
      </c>
      <c r="H967" s="15">
        <f t="shared" si="285"/>
        <v>0</v>
      </c>
      <c r="I967" s="15">
        <f t="shared" si="285"/>
        <v>0</v>
      </c>
      <c r="J967" s="15">
        <f t="shared" si="285"/>
        <v>10000</v>
      </c>
      <c r="K967" s="15">
        <f t="shared" si="285"/>
        <v>0</v>
      </c>
    </row>
    <row r="968" spans="1:11" ht="25.5" x14ac:dyDescent="0.25">
      <c r="A968" s="17" t="s">
        <v>80</v>
      </c>
      <c r="B968" s="8" t="s">
        <v>625</v>
      </c>
      <c r="C968" s="8" t="s">
        <v>68</v>
      </c>
      <c r="D968" s="14" t="s">
        <v>72</v>
      </c>
      <c r="E968" s="8" t="s">
        <v>81</v>
      </c>
      <c r="F968" s="15">
        <f>'[1]8. разд '!F265</f>
        <v>10000</v>
      </c>
      <c r="G968" s="15">
        <f>'[1]8. разд '!G265</f>
        <v>0</v>
      </c>
      <c r="H968" s="15">
        <f>'[1]8. разд '!H265</f>
        <v>0</v>
      </c>
      <c r="I968" s="15">
        <f>'[1]8. разд '!I265</f>
        <v>0</v>
      </c>
      <c r="J968" s="15">
        <f>'[1]8. разд '!J265</f>
        <v>10000</v>
      </c>
      <c r="K968" s="15">
        <f>'[1]8. разд '!K265</f>
        <v>0</v>
      </c>
    </row>
    <row r="969" spans="1:11" ht="25.5" x14ac:dyDescent="0.25">
      <c r="A969" s="20" t="s">
        <v>626</v>
      </c>
      <c r="B969" s="8" t="s">
        <v>627</v>
      </c>
      <c r="C969" s="8"/>
      <c r="D969" s="14"/>
      <c r="E969" s="8"/>
      <c r="F969" s="15">
        <f>F970</f>
        <v>40000</v>
      </c>
      <c r="G969" s="15">
        <f t="shared" ref="G969:K971" si="286">G970</f>
        <v>0</v>
      </c>
      <c r="H969" s="15">
        <f t="shared" si="286"/>
        <v>0</v>
      </c>
      <c r="I969" s="15">
        <f t="shared" si="286"/>
        <v>0</v>
      </c>
      <c r="J969" s="15">
        <f t="shared" si="286"/>
        <v>40000</v>
      </c>
      <c r="K969" s="15">
        <f t="shared" si="286"/>
        <v>0</v>
      </c>
    </row>
    <row r="970" spans="1:11" ht="25.5" x14ac:dyDescent="0.25">
      <c r="A970" s="17" t="s">
        <v>25</v>
      </c>
      <c r="B970" s="8" t="s">
        <v>627</v>
      </c>
      <c r="C970" s="8" t="s">
        <v>68</v>
      </c>
      <c r="D970" s="14"/>
      <c r="E970" s="8"/>
      <c r="F970" s="15">
        <f>F971</f>
        <v>40000</v>
      </c>
      <c r="G970" s="15">
        <f t="shared" si="286"/>
        <v>0</v>
      </c>
      <c r="H970" s="15">
        <f t="shared" si="286"/>
        <v>0</v>
      </c>
      <c r="I970" s="15">
        <f t="shared" si="286"/>
        <v>0</v>
      </c>
      <c r="J970" s="15">
        <f t="shared" si="286"/>
        <v>40000</v>
      </c>
      <c r="K970" s="15">
        <f t="shared" si="286"/>
        <v>0</v>
      </c>
    </row>
    <row r="971" spans="1:11" ht="25.5" x14ac:dyDescent="0.25">
      <c r="A971" s="17" t="s">
        <v>79</v>
      </c>
      <c r="B971" s="8" t="s">
        <v>627</v>
      </c>
      <c r="C971" s="8" t="s">
        <v>68</v>
      </c>
      <c r="D971" s="14" t="s">
        <v>72</v>
      </c>
      <c r="E971" s="8"/>
      <c r="F971" s="15">
        <f>F972</f>
        <v>40000</v>
      </c>
      <c r="G971" s="15">
        <f t="shared" si="286"/>
        <v>0</v>
      </c>
      <c r="H971" s="15">
        <f t="shared" si="286"/>
        <v>0</v>
      </c>
      <c r="I971" s="15">
        <f t="shared" si="286"/>
        <v>0</v>
      </c>
      <c r="J971" s="15">
        <f t="shared" si="286"/>
        <v>40000</v>
      </c>
      <c r="K971" s="15">
        <f t="shared" si="286"/>
        <v>0</v>
      </c>
    </row>
    <row r="972" spans="1:11" ht="25.5" x14ac:dyDescent="0.25">
      <c r="A972" s="17" t="s">
        <v>80</v>
      </c>
      <c r="B972" s="8" t="s">
        <v>627</v>
      </c>
      <c r="C972" s="8" t="s">
        <v>68</v>
      </c>
      <c r="D972" s="14" t="s">
        <v>72</v>
      </c>
      <c r="E972" s="8" t="s">
        <v>81</v>
      </c>
      <c r="F972" s="15">
        <f>'[1]8. разд '!F267</f>
        <v>40000</v>
      </c>
      <c r="G972" s="15">
        <f>'[1]8. разд '!G267</f>
        <v>0</v>
      </c>
      <c r="H972" s="15">
        <f>'[1]8. разд '!H267</f>
        <v>0</v>
      </c>
      <c r="I972" s="15">
        <f>'[1]8. разд '!I267</f>
        <v>0</v>
      </c>
      <c r="J972" s="15">
        <f>'[1]8. разд '!J267</f>
        <v>40000</v>
      </c>
      <c r="K972" s="15">
        <f>'[1]8. разд '!K267</f>
        <v>0</v>
      </c>
    </row>
    <row r="973" spans="1:11" ht="38.25" x14ac:dyDescent="0.25">
      <c r="A973" s="20" t="s">
        <v>628</v>
      </c>
      <c r="B973" s="8" t="s">
        <v>629</v>
      </c>
      <c r="C973" s="8"/>
      <c r="D973" s="14"/>
      <c r="E973" s="8"/>
      <c r="F973" s="15">
        <f>F974</f>
        <v>10000</v>
      </c>
      <c r="G973" s="15">
        <f t="shared" ref="G973:K976" si="287">G974</f>
        <v>0</v>
      </c>
      <c r="H973" s="15">
        <f t="shared" si="287"/>
        <v>0</v>
      </c>
      <c r="I973" s="15">
        <f t="shared" si="287"/>
        <v>0</v>
      </c>
      <c r="J973" s="15">
        <f t="shared" si="287"/>
        <v>10000</v>
      </c>
      <c r="K973" s="15">
        <f t="shared" si="287"/>
        <v>0</v>
      </c>
    </row>
    <row r="974" spans="1:11" ht="25.5" x14ac:dyDescent="0.25">
      <c r="A974" s="20" t="s">
        <v>630</v>
      </c>
      <c r="B974" s="8" t="s">
        <v>631</v>
      </c>
      <c r="C974" s="8"/>
      <c r="D974" s="14"/>
      <c r="E974" s="8"/>
      <c r="F974" s="15">
        <f>F975</f>
        <v>10000</v>
      </c>
      <c r="G974" s="15">
        <f t="shared" si="287"/>
        <v>0</v>
      </c>
      <c r="H974" s="15">
        <f t="shared" si="287"/>
        <v>0</v>
      </c>
      <c r="I974" s="15">
        <f t="shared" si="287"/>
        <v>0</v>
      </c>
      <c r="J974" s="15">
        <f t="shared" si="287"/>
        <v>10000</v>
      </c>
      <c r="K974" s="15">
        <f t="shared" si="287"/>
        <v>0</v>
      </c>
    </row>
    <row r="975" spans="1:11" ht="25.5" x14ac:dyDescent="0.25">
      <c r="A975" s="17" t="s">
        <v>25</v>
      </c>
      <c r="B975" s="8" t="s">
        <v>631</v>
      </c>
      <c r="C975" s="8" t="s">
        <v>68</v>
      </c>
      <c r="D975" s="14"/>
      <c r="E975" s="8"/>
      <c r="F975" s="15">
        <f>F976</f>
        <v>10000</v>
      </c>
      <c r="G975" s="15">
        <f t="shared" si="287"/>
        <v>0</v>
      </c>
      <c r="H975" s="15">
        <f t="shared" si="287"/>
        <v>0</v>
      </c>
      <c r="I975" s="15">
        <f t="shared" si="287"/>
        <v>0</v>
      </c>
      <c r="J975" s="15">
        <f t="shared" si="287"/>
        <v>10000</v>
      </c>
      <c r="K975" s="15">
        <f t="shared" si="287"/>
        <v>0</v>
      </c>
    </row>
    <row r="976" spans="1:11" ht="25.5" x14ac:dyDescent="0.25">
      <c r="A976" s="17" t="s">
        <v>79</v>
      </c>
      <c r="B976" s="8" t="s">
        <v>631</v>
      </c>
      <c r="C976" s="8" t="s">
        <v>68</v>
      </c>
      <c r="D976" s="14" t="s">
        <v>72</v>
      </c>
      <c r="E976" s="8"/>
      <c r="F976" s="15">
        <f>F977</f>
        <v>10000</v>
      </c>
      <c r="G976" s="15">
        <f t="shared" si="287"/>
        <v>0</v>
      </c>
      <c r="H976" s="15">
        <f t="shared" si="287"/>
        <v>0</v>
      </c>
      <c r="I976" s="15">
        <f t="shared" si="287"/>
        <v>0</v>
      </c>
      <c r="J976" s="15">
        <f t="shared" si="287"/>
        <v>10000</v>
      </c>
      <c r="K976" s="15">
        <f t="shared" si="287"/>
        <v>0</v>
      </c>
    </row>
    <row r="977" spans="1:11" ht="25.5" x14ac:dyDescent="0.25">
      <c r="A977" s="17" t="s">
        <v>80</v>
      </c>
      <c r="B977" s="8" t="s">
        <v>631</v>
      </c>
      <c r="C977" s="8" t="s">
        <v>68</v>
      </c>
      <c r="D977" s="14" t="s">
        <v>72</v>
      </c>
      <c r="E977" s="8" t="s">
        <v>81</v>
      </c>
      <c r="F977" s="15">
        <f>'[1]8. разд '!F270</f>
        <v>10000</v>
      </c>
      <c r="G977" s="15">
        <f>'[1]8. разд '!G270</f>
        <v>0</v>
      </c>
      <c r="H977" s="15">
        <f>'[1]8. разд '!H270</f>
        <v>0</v>
      </c>
      <c r="I977" s="15">
        <f>'[1]8. разд '!I270</f>
        <v>0</v>
      </c>
      <c r="J977" s="15">
        <f>'[1]8. разд '!J270</f>
        <v>10000</v>
      </c>
      <c r="K977" s="15">
        <f>'[1]8. разд '!K270</f>
        <v>0</v>
      </c>
    </row>
    <row r="978" spans="1:11" ht="51" x14ac:dyDescent="0.25">
      <c r="A978" s="20" t="s">
        <v>632</v>
      </c>
      <c r="B978" s="8" t="s">
        <v>633</v>
      </c>
      <c r="C978" s="8"/>
      <c r="D978" s="14"/>
      <c r="E978" s="8"/>
      <c r="F978" s="15">
        <f>F979</f>
        <v>30000</v>
      </c>
      <c r="G978" s="15">
        <f t="shared" ref="G978:K981" si="288">G979</f>
        <v>0</v>
      </c>
      <c r="H978" s="15">
        <f t="shared" si="288"/>
        <v>0</v>
      </c>
      <c r="I978" s="15">
        <f t="shared" si="288"/>
        <v>0</v>
      </c>
      <c r="J978" s="15">
        <f t="shared" si="288"/>
        <v>30000</v>
      </c>
      <c r="K978" s="15">
        <f t="shared" si="288"/>
        <v>0</v>
      </c>
    </row>
    <row r="979" spans="1:11" ht="38.25" x14ac:dyDescent="0.25">
      <c r="A979" s="20" t="s">
        <v>634</v>
      </c>
      <c r="B979" s="8" t="s">
        <v>635</v>
      </c>
      <c r="C979" s="8"/>
      <c r="D979" s="14"/>
      <c r="E979" s="8"/>
      <c r="F979" s="15">
        <f>F980</f>
        <v>30000</v>
      </c>
      <c r="G979" s="15">
        <f t="shared" si="288"/>
        <v>0</v>
      </c>
      <c r="H979" s="15">
        <f t="shared" si="288"/>
        <v>0</v>
      </c>
      <c r="I979" s="15">
        <f t="shared" si="288"/>
        <v>0</v>
      </c>
      <c r="J979" s="15">
        <f t="shared" si="288"/>
        <v>30000</v>
      </c>
      <c r="K979" s="15">
        <f t="shared" si="288"/>
        <v>0</v>
      </c>
    </row>
    <row r="980" spans="1:11" ht="25.5" x14ac:dyDescent="0.25">
      <c r="A980" s="17" t="s">
        <v>25</v>
      </c>
      <c r="B980" s="8" t="s">
        <v>635</v>
      </c>
      <c r="C980" s="8" t="s">
        <v>68</v>
      </c>
      <c r="D980" s="14"/>
      <c r="E980" s="8"/>
      <c r="F980" s="15">
        <f>F981</f>
        <v>30000</v>
      </c>
      <c r="G980" s="15">
        <f t="shared" si="288"/>
        <v>0</v>
      </c>
      <c r="H980" s="15">
        <f t="shared" si="288"/>
        <v>0</v>
      </c>
      <c r="I980" s="15">
        <f t="shared" si="288"/>
        <v>0</v>
      </c>
      <c r="J980" s="15">
        <f t="shared" si="288"/>
        <v>30000</v>
      </c>
      <c r="K980" s="15">
        <f t="shared" si="288"/>
        <v>0</v>
      </c>
    </row>
    <row r="981" spans="1:11" ht="25.5" x14ac:dyDescent="0.25">
      <c r="A981" s="17" t="s">
        <v>79</v>
      </c>
      <c r="B981" s="8" t="s">
        <v>635</v>
      </c>
      <c r="C981" s="8" t="s">
        <v>68</v>
      </c>
      <c r="D981" s="14" t="s">
        <v>72</v>
      </c>
      <c r="E981" s="8"/>
      <c r="F981" s="15">
        <f>F982</f>
        <v>30000</v>
      </c>
      <c r="G981" s="15">
        <f t="shared" si="288"/>
        <v>0</v>
      </c>
      <c r="H981" s="15">
        <f t="shared" si="288"/>
        <v>0</v>
      </c>
      <c r="I981" s="15">
        <f t="shared" si="288"/>
        <v>0</v>
      </c>
      <c r="J981" s="15">
        <f t="shared" si="288"/>
        <v>30000</v>
      </c>
      <c r="K981" s="15">
        <f t="shared" si="288"/>
        <v>0</v>
      </c>
    </row>
    <row r="982" spans="1:11" ht="25.5" x14ac:dyDescent="0.25">
      <c r="A982" s="17" t="s">
        <v>80</v>
      </c>
      <c r="B982" s="8" t="s">
        <v>635</v>
      </c>
      <c r="C982" s="8" t="s">
        <v>68</v>
      </c>
      <c r="D982" s="14" t="s">
        <v>72</v>
      </c>
      <c r="E982" s="8" t="s">
        <v>81</v>
      </c>
      <c r="F982" s="15">
        <f>'[1]9.ведомства'!G177</f>
        <v>30000</v>
      </c>
      <c r="G982" s="15">
        <f>'[1]9.ведомства'!H177</f>
        <v>0</v>
      </c>
      <c r="H982" s="15">
        <f>'[1]9.ведомства'!I177</f>
        <v>0</v>
      </c>
      <c r="I982" s="15">
        <f>'[1]9.ведомства'!J177</f>
        <v>0</v>
      </c>
      <c r="J982" s="15">
        <f>'[1]9.ведомства'!K177</f>
        <v>30000</v>
      </c>
      <c r="K982" s="15">
        <f>'[1]9.ведомства'!L177</f>
        <v>0</v>
      </c>
    </row>
    <row r="983" spans="1:11" s="16" customFormat="1" x14ac:dyDescent="0.25">
      <c r="A983" s="25" t="s">
        <v>636</v>
      </c>
      <c r="B983" s="8" t="s">
        <v>637</v>
      </c>
      <c r="C983" s="7"/>
      <c r="D983" s="38"/>
      <c r="E983" s="14"/>
      <c r="F983" s="15" t="e">
        <f t="shared" ref="F983:K983" si="289">F984+F1008+F1105+F1114+F1130</f>
        <v>#REF!</v>
      </c>
      <c r="G983" s="15" t="e">
        <f t="shared" si="289"/>
        <v>#REF!</v>
      </c>
      <c r="H983" s="15" t="e">
        <f t="shared" si="289"/>
        <v>#REF!</v>
      </c>
      <c r="I983" s="15" t="e">
        <f t="shared" si="289"/>
        <v>#REF!</v>
      </c>
      <c r="J983" s="15">
        <f t="shared" si="289"/>
        <v>237120477.25999999</v>
      </c>
      <c r="K983" s="15">
        <f t="shared" si="289"/>
        <v>19520102.640000001</v>
      </c>
    </row>
    <row r="984" spans="1:11" s="16" customFormat="1" ht="25.5" x14ac:dyDescent="0.25">
      <c r="A984" s="39" t="s">
        <v>638</v>
      </c>
      <c r="B984" s="8" t="s">
        <v>639</v>
      </c>
      <c r="C984" s="7"/>
      <c r="D984" s="38"/>
      <c r="E984" s="14"/>
      <c r="F984" s="15" t="e">
        <f>+F985+F993+F997+F1004+#REF!+F989</f>
        <v>#REF!</v>
      </c>
      <c r="G984" s="15" t="e">
        <f>+G985+G993+G997+G1004+#REF!+G989</f>
        <v>#REF!</v>
      </c>
      <c r="H984" s="15" t="e">
        <f>+H985+H993+H997+H1004+#REF!+H989</f>
        <v>#REF!</v>
      </c>
      <c r="I984" s="15" t="e">
        <f>+I985+I993+I997+I1004+#REF!+I989</f>
        <v>#REF!</v>
      </c>
      <c r="J984" s="15">
        <f>+J985+J993+J997+J1004+J989</f>
        <v>9243243.3300000001</v>
      </c>
      <c r="K984" s="15">
        <f>+K985+K993+K997+K1004+K989</f>
        <v>0</v>
      </c>
    </row>
    <row r="985" spans="1:11" ht="38.25" x14ac:dyDescent="0.25">
      <c r="A985" s="40" t="s">
        <v>640</v>
      </c>
      <c r="B985" s="41" t="s">
        <v>641</v>
      </c>
      <c r="C985" s="8"/>
      <c r="D985" s="14"/>
      <c r="E985" s="14"/>
      <c r="F985" s="15">
        <f t="shared" ref="F985:K987" si="290">F986</f>
        <v>2234400.9</v>
      </c>
      <c r="G985" s="15">
        <f t="shared" si="290"/>
        <v>0</v>
      </c>
      <c r="H985" s="15">
        <f t="shared" si="290"/>
        <v>0</v>
      </c>
      <c r="I985" s="15">
        <f t="shared" si="290"/>
        <v>0</v>
      </c>
      <c r="J985" s="15">
        <f t="shared" si="290"/>
        <v>2234400.9</v>
      </c>
      <c r="K985" s="15">
        <f t="shared" si="290"/>
        <v>0</v>
      </c>
    </row>
    <row r="986" spans="1:11" ht="63.75" x14ac:dyDescent="0.25">
      <c r="A986" s="17" t="s">
        <v>21</v>
      </c>
      <c r="B986" s="41" t="s">
        <v>641</v>
      </c>
      <c r="C986" s="8" t="s">
        <v>366</v>
      </c>
      <c r="D986" s="14"/>
      <c r="E986" s="14"/>
      <c r="F986" s="15">
        <f t="shared" si="290"/>
        <v>2234400.9</v>
      </c>
      <c r="G986" s="15">
        <f t="shared" si="290"/>
        <v>0</v>
      </c>
      <c r="H986" s="15">
        <f t="shared" si="290"/>
        <v>0</v>
      </c>
      <c r="I986" s="15">
        <f t="shared" si="290"/>
        <v>0</v>
      </c>
      <c r="J986" s="15">
        <f t="shared" si="290"/>
        <v>2234400.9</v>
      </c>
      <c r="K986" s="15">
        <f t="shared" si="290"/>
        <v>0</v>
      </c>
    </row>
    <row r="987" spans="1:11" ht="17.25" customHeight="1" x14ac:dyDescent="0.25">
      <c r="A987" s="17" t="s">
        <v>47</v>
      </c>
      <c r="B987" s="41" t="s">
        <v>641</v>
      </c>
      <c r="C987" s="8" t="s">
        <v>366</v>
      </c>
      <c r="D987" s="14" t="s">
        <v>48</v>
      </c>
      <c r="E987" s="14"/>
      <c r="F987" s="15">
        <f t="shared" si="290"/>
        <v>2234400.9</v>
      </c>
      <c r="G987" s="15">
        <f t="shared" si="290"/>
        <v>0</v>
      </c>
      <c r="H987" s="15">
        <f t="shared" si="290"/>
        <v>0</v>
      </c>
      <c r="I987" s="15">
        <f t="shared" si="290"/>
        <v>0</v>
      </c>
      <c r="J987" s="15">
        <f t="shared" si="290"/>
        <v>2234400.9</v>
      </c>
      <c r="K987" s="15">
        <f t="shared" si="290"/>
        <v>0</v>
      </c>
    </row>
    <row r="988" spans="1:11" ht="51" x14ac:dyDescent="0.25">
      <c r="A988" s="17" t="s">
        <v>213</v>
      </c>
      <c r="B988" s="41" t="s">
        <v>641</v>
      </c>
      <c r="C988" s="8" t="s">
        <v>366</v>
      </c>
      <c r="D988" s="14" t="s">
        <v>48</v>
      </c>
      <c r="E988" s="14" t="s">
        <v>72</v>
      </c>
      <c r="F988" s="15">
        <f>'[1]8. разд '!F33</f>
        <v>2234400.9</v>
      </c>
      <c r="G988" s="15">
        <f>'[1]8. разд '!G33</f>
        <v>0</v>
      </c>
      <c r="H988" s="15">
        <f>'[1]8. разд '!H33</f>
        <v>0</v>
      </c>
      <c r="I988" s="15">
        <f>'[1]8. разд '!I33</f>
        <v>0</v>
      </c>
      <c r="J988" s="15">
        <f>'[1]8. разд '!J33</f>
        <v>2234400.9</v>
      </c>
      <c r="K988" s="15">
        <f>'[1]8. разд '!K33</f>
        <v>0</v>
      </c>
    </row>
    <row r="989" spans="1:11" ht="38.25" x14ac:dyDescent="0.25">
      <c r="A989" s="40" t="s">
        <v>642</v>
      </c>
      <c r="B989" s="41" t="s">
        <v>643</v>
      </c>
      <c r="C989" s="8"/>
      <c r="D989" s="14"/>
      <c r="E989" s="14"/>
      <c r="F989" s="15">
        <f>F990</f>
        <v>186000</v>
      </c>
      <c r="G989" s="15">
        <f t="shared" ref="G989:K991" si="291">G990</f>
        <v>0</v>
      </c>
      <c r="H989" s="15">
        <f t="shared" si="291"/>
        <v>0</v>
      </c>
      <c r="I989" s="15">
        <f t="shared" si="291"/>
        <v>0</v>
      </c>
      <c r="J989" s="15">
        <f t="shared" si="291"/>
        <v>186000</v>
      </c>
      <c r="K989" s="15">
        <f t="shared" si="291"/>
        <v>0</v>
      </c>
    </row>
    <row r="990" spans="1:11" ht="63.75" x14ac:dyDescent="0.25">
      <c r="A990" s="40" t="s">
        <v>21</v>
      </c>
      <c r="B990" s="41" t="s">
        <v>643</v>
      </c>
      <c r="C990" s="8" t="s">
        <v>366</v>
      </c>
      <c r="D990" s="14"/>
      <c r="E990" s="14"/>
      <c r="F990" s="15">
        <f>F991</f>
        <v>186000</v>
      </c>
      <c r="G990" s="15">
        <f t="shared" si="291"/>
        <v>0</v>
      </c>
      <c r="H990" s="15">
        <f t="shared" si="291"/>
        <v>0</v>
      </c>
      <c r="I990" s="15">
        <f t="shared" si="291"/>
        <v>0</v>
      </c>
      <c r="J990" s="15">
        <f t="shared" si="291"/>
        <v>186000</v>
      </c>
      <c r="K990" s="15">
        <f t="shared" si="291"/>
        <v>0</v>
      </c>
    </row>
    <row r="991" spans="1:11" x14ac:dyDescent="0.25">
      <c r="A991" s="17" t="s">
        <v>47</v>
      </c>
      <c r="B991" s="41" t="s">
        <v>643</v>
      </c>
      <c r="C991" s="8" t="s">
        <v>366</v>
      </c>
      <c r="D991" s="14" t="s">
        <v>48</v>
      </c>
      <c r="E991" s="14"/>
      <c r="F991" s="15">
        <f>F992</f>
        <v>186000</v>
      </c>
      <c r="G991" s="15">
        <f t="shared" si="291"/>
        <v>0</v>
      </c>
      <c r="H991" s="15">
        <f t="shared" si="291"/>
        <v>0</v>
      </c>
      <c r="I991" s="15">
        <f t="shared" si="291"/>
        <v>0</v>
      </c>
      <c r="J991" s="15">
        <f t="shared" si="291"/>
        <v>186000</v>
      </c>
      <c r="K991" s="15">
        <f t="shared" si="291"/>
        <v>0</v>
      </c>
    </row>
    <row r="992" spans="1:11" ht="51" x14ac:dyDescent="0.25">
      <c r="A992" s="17" t="s">
        <v>213</v>
      </c>
      <c r="B992" s="41" t="s">
        <v>643</v>
      </c>
      <c r="C992" s="8" t="s">
        <v>366</v>
      </c>
      <c r="D992" s="14" t="s">
        <v>48</v>
      </c>
      <c r="E992" s="14" t="s">
        <v>72</v>
      </c>
      <c r="F992" s="15">
        <f>'[1]8. разд '!F35</f>
        <v>186000</v>
      </c>
      <c r="G992" s="15">
        <f>'[1]8. разд '!G35</f>
        <v>0</v>
      </c>
      <c r="H992" s="15">
        <f>'[1]8. разд '!H35</f>
        <v>0</v>
      </c>
      <c r="I992" s="15">
        <f>'[1]8. разд '!I35</f>
        <v>0</v>
      </c>
      <c r="J992" s="15">
        <f>'[1]8. разд '!J35</f>
        <v>186000</v>
      </c>
      <c r="K992" s="15">
        <f>'[1]8. разд '!K35</f>
        <v>0</v>
      </c>
    </row>
    <row r="993" spans="1:11" ht="38.25" x14ac:dyDescent="0.25">
      <c r="A993" s="39" t="s">
        <v>644</v>
      </c>
      <c r="B993" s="8" t="s">
        <v>645</v>
      </c>
      <c r="C993" s="8"/>
      <c r="D993" s="14"/>
      <c r="E993" s="14"/>
      <c r="F993" s="15">
        <f>F994</f>
        <v>1740232.42</v>
      </c>
      <c r="G993" s="15">
        <f t="shared" ref="G993:K995" si="292">G994</f>
        <v>0</v>
      </c>
      <c r="H993" s="15">
        <f t="shared" si="292"/>
        <v>0</v>
      </c>
      <c r="I993" s="15">
        <f t="shared" si="292"/>
        <v>0</v>
      </c>
      <c r="J993" s="15">
        <f t="shared" si="292"/>
        <v>1740232.42</v>
      </c>
      <c r="K993" s="15">
        <f t="shared" si="292"/>
        <v>0</v>
      </c>
    </row>
    <row r="994" spans="1:11" ht="63.75" x14ac:dyDescent="0.25">
      <c r="A994" s="17" t="s">
        <v>21</v>
      </c>
      <c r="B994" s="8" t="s">
        <v>645</v>
      </c>
      <c r="C994" s="8" t="s">
        <v>366</v>
      </c>
      <c r="D994" s="14"/>
      <c r="E994" s="14"/>
      <c r="F994" s="15">
        <f>F995</f>
        <v>1740232.42</v>
      </c>
      <c r="G994" s="15">
        <f t="shared" si="292"/>
        <v>0</v>
      </c>
      <c r="H994" s="15">
        <f t="shared" si="292"/>
        <v>0</v>
      </c>
      <c r="I994" s="15">
        <f t="shared" si="292"/>
        <v>0</v>
      </c>
      <c r="J994" s="15">
        <f t="shared" si="292"/>
        <v>1740232.42</v>
      </c>
      <c r="K994" s="15">
        <f t="shared" si="292"/>
        <v>0</v>
      </c>
    </row>
    <row r="995" spans="1:11" x14ac:dyDescent="0.25">
      <c r="A995" s="17" t="s">
        <v>47</v>
      </c>
      <c r="B995" s="8" t="s">
        <v>645</v>
      </c>
      <c r="C995" s="8" t="s">
        <v>366</v>
      </c>
      <c r="D995" s="14" t="s">
        <v>48</v>
      </c>
      <c r="E995" s="14"/>
      <c r="F995" s="15">
        <f>F996</f>
        <v>1740232.42</v>
      </c>
      <c r="G995" s="15">
        <f t="shared" si="292"/>
        <v>0</v>
      </c>
      <c r="H995" s="15">
        <f t="shared" si="292"/>
        <v>0</v>
      </c>
      <c r="I995" s="15">
        <f t="shared" si="292"/>
        <v>0</v>
      </c>
      <c r="J995" s="15">
        <f t="shared" si="292"/>
        <v>1740232.42</v>
      </c>
      <c r="K995" s="15">
        <f t="shared" si="292"/>
        <v>0</v>
      </c>
    </row>
    <row r="996" spans="1:11" ht="51" x14ac:dyDescent="0.25">
      <c r="A996" s="17" t="s">
        <v>213</v>
      </c>
      <c r="B996" s="8" t="s">
        <v>645</v>
      </c>
      <c r="C996" s="8" t="s">
        <v>366</v>
      </c>
      <c r="D996" s="14" t="s">
        <v>48</v>
      </c>
      <c r="E996" s="14" t="s">
        <v>72</v>
      </c>
      <c r="F996" s="15">
        <f>'[1]8. разд '!F37</f>
        <v>1740232.42</v>
      </c>
      <c r="G996" s="15">
        <f>'[1]8. разд '!G37</f>
        <v>0</v>
      </c>
      <c r="H996" s="15">
        <f>'[1]8. разд '!H37</f>
        <v>0</v>
      </c>
      <c r="I996" s="15">
        <f>'[1]8. разд '!I37</f>
        <v>0</v>
      </c>
      <c r="J996" s="15">
        <f>'[1]8. разд '!J37</f>
        <v>1740232.42</v>
      </c>
      <c r="K996" s="15">
        <f>'[1]8. разд '!K37</f>
        <v>0</v>
      </c>
    </row>
    <row r="997" spans="1:11" ht="38.25" x14ac:dyDescent="0.25">
      <c r="A997" s="39" t="s">
        <v>646</v>
      </c>
      <c r="B997" s="8" t="s">
        <v>647</v>
      </c>
      <c r="C997" s="8"/>
      <c r="D997" s="14"/>
      <c r="E997" s="14"/>
      <c r="F997" s="15">
        <f t="shared" ref="F997:K997" si="293">F998+F1001</f>
        <v>360000</v>
      </c>
      <c r="G997" s="15">
        <f t="shared" si="293"/>
        <v>0</v>
      </c>
      <c r="H997" s="15">
        <f t="shared" si="293"/>
        <v>0</v>
      </c>
      <c r="I997" s="15">
        <f t="shared" si="293"/>
        <v>0</v>
      </c>
      <c r="J997" s="15">
        <f t="shared" si="293"/>
        <v>360000</v>
      </c>
      <c r="K997" s="15">
        <f t="shared" si="293"/>
        <v>0</v>
      </c>
    </row>
    <row r="998" spans="1:11" ht="63.75" x14ac:dyDescent="0.25">
      <c r="A998" s="17" t="s">
        <v>21</v>
      </c>
      <c r="B998" s="8" t="s">
        <v>647</v>
      </c>
      <c r="C998" s="8" t="s">
        <v>366</v>
      </c>
      <c r="D998" s="14"/>
      <c r="E998" s="14"/>
      <c r="F998" s="15">
        <f>F999</f>
        <v>260000</v>
      </c>
      <c r="G998" s="15">
        <f t="shared" ref="G998:K999" si="294">G999</f>
        <v>0</v>
      </c>
      <c r="H998" s="15">
        <f t="shared" si="294"/>
        <v>0</v>
      </c>
      <c r="I998" s="15">
        <f t="shared" si="294"/>
        <v>0</v>
      </c>
      <c r="J998" s="15">
        <f t="shared" si="294"/>
        <v>260000</v>
      </c>
      <c r="K998" s="15">
        <f t="shared" si="294"/>
        <v>0</v>
      </c>
    </row>
    <row r="999" spans="1:11" x14ac:dyDescent="0.25">
      <c r="A999" s="17" t="s">
        <v>47</v>
      </c>
      <c r="B999" s="8" t="s">
        <v>647</v>
      </c>
      <c r="C999" s="8" t="s">
        <v>366</v>
      </c>
      <c r="D999" s="14" t="s">
        <v>48</v>
      </c>
      <c r="E999" s="14"/>
      <c r="F999" s="15">
        <f>F1000</f>
        <v>260000</v>
      </c>
      <c r="G999" s="15">
        <f t="shared" si="294"/>
        <v>0</v>
      </c>
      <c r="H999" s="15">
        <f t="shared" si="294"/>
        <v>0</v>
      </c>
      <c r="I999" s="15">
        <f t="shared" si="294"/>
        <v>0</v>
      </c>
      <c r="J999" s="15">
        <f t="shared" si="294"/>
        <v>260000</v>
      </c>
      <c r="K999" s="15">
        <f t="shared" si="294"/>
        <v>0</v>
      </c>
    </row>
    <row r="1000" spans="1:11" ht="51" x14ac:dyDescent="0.25">
      <c r="A1000" s="17" t="s">
        <v>213</v>
      </c>
      <c r="B1000" s="8" t="s">
        <v>647</v>
      </c>
      <c r="C1000" s="8" t="s">
        <v>366</v>
      </c>
      <c r="D1000" s="14" t="s">
        <v>48</v>
      </c>
      <c r="E1000" s="14" t="s">
        <v>72</v>
      </c>
      <c r="F1000" s="15">
        <f>'[1]8. разд '!F39</f>
        <v>260000</v>
      </c>
      <c r="G1000" s="15">
        <f>'[1]8. разд '!G39</f>
        <v>0</v>
      </c>
      <c r="H1000" s="15">
        <f>'[1]8. разд '!H39</f>
        <v>0</v>
      </c>
      <c r="I1000" s="15">
        <f>'[1]8. разд '!I39</f>
        <v>0</v>
      </c>
      <c r="J1000" s="15">
        <f>'[1]8. разд '!J39</f>
        <v>260000</v>
      </c>
      <c r="K1000" s="15">
        <f>'[1]8. разд '!K39</f>
        <v>0</v>
      </c>
    </row>
    <row r="1001" spans="1:11" ht="25.5" x14ac:dyDescent="0.25">
      <c r="A1001" s="17" t="s">
        <v>25</v>
      </c>
      <c r="B1001" s="8" t="s">
        <v>647</v>
      </c>
      <c r="C1001" s="8" t="s">
        <v>68</v>
      </c>
      <c r="D1001" s="14"/>
      <c r="E1001" s="14"/>
      <c r="F1001" s="15">
        <f>F1002</f>
        <v>100000</v>
      </c>
      <c r="G1001" s="15">
        <f t="shared" ref="G1001:K1002" si="295">G1002</f>
        <v>0</v>
      </c>
      <c r="H1001" s="15">
        <f t="shared" si="295"/>
        <v>0</v>
      </c>
      <c r="I1001" s="15">
        <f t="shared" si="295"/>
        <v>0</v>
      </c>
      <c r="J1001" s="15">
        <f t="shared" si="295"/>
        <v>100000</v>
      </c>
      <c r="K1001" s="15">
        <f t="shared" si="295"/>
        <v>0</v>
      </c>
    </row>
    <row r="1002" spans="1:11" x14ac:dyDescent="0.25">
      <c r="A1002" s="17" t="s">
        <v>47</v>
      </c>
      <c r="B1002" s="8" t="s">
        <v>647</v>
      </c>
      <c r="C1002" s="8" t="s">
        <v>68</v>
      </c>
      <c r="D1002" s="14" t="s">
        <v>48</v>
      </c>
      <c r="E1002" s="14"/>
      <c r="F1002" s="15">
        <f>F1003</f>
        <v>100000</v>
      </c>
      <c r="G1002" s="15">
        <f t="shared" si="295"/>
        <v>0</v>
      </c>
      <c r="H1002" s="15">
        <f t="shared" si="295"/>
        <v>0</v>
      </c>
      <c r="I1002" s="15">
        <f t="shared" si="295"/>
        <v>0</v>
      </c>
      <c r="J1002" s="15">
        <f t="shared" si="295"/>
        <v>100000</v>
      </c>
      <c r="K1002" s="15">
        <f t="shared" si="295"/>
        <v>0</v>
      </c>
    </row>
    <row r="1003" spans="1:11" ht="51" x14ac:dyDescent="0.25">
      <c r="A1003" s="17" t="s">
        <v>213</v>
      </c>
      <c r="B1003" s="8" t="s">
        <v>647</v>
      </c>
      <c r="C1003" s="8" t="s">
        <v>68</v>
      </c>
      <c r="D1003" s="14" t="s">
        <v>48</v>
      </c>
      <c r="E1003" s="14" t="s">
        <v>72</v>
      </c>
      <c r="F1003" s="15">
        <f>'[1]8. разд '!F40</f>
        <v>100000</v>
      </c>
      <c r="G1003" s="15">
        <f>'[1]8. разд '!G40</f>
        <v>0</v>
      </c>
      <c r="H1003" s="15">
        <f>'[1]8. разд '!H40</f>
        <v>0</v>
      </c>
      <c r="I1003" s="15">
        <f>'[1]8. разд '!I40</f>
        <v>0</v>
      </c>
      <c r="J1003" s="15">
        <f>'[1]8. разд '!J40</f>
        <v>100000</v>
      </c>
      <c r="K1003" s="15">
        <f>'[1]8. разд '!K40</f>
        <v>0</v>
      </c>
    </row>
    <row r="1004" spans="1:11" ht="25.5" x14ac:dyDescent="0.25">
      <c r="A1004" s="17" t="s">
        <v>155</v>
      </c>
      <c r="B1004" s="8" t="s">
        <v>648</v>
      </c>
      <c r="C1004" s="7"/>
      <c r="D1004" s="14"/>
      <c r="E1004" s="14"/>
      <c r="F1004" s="15">
        <f>F1005</f>
        <v>4722610.01</v>
      </c>
      <c r="G1004" s="15">
        <f t="shared" ref="G1004:K1006" si="296">G1005</f>
        <v>0</v>
      </c>
      <c r="H1004" s="15">
        <f t="shared" si="296"/>
        <v>0</v>
      </c>
      <c r="I1004" s="15">
        <f t="shared" si="296"/>
        <v>0</v>
      </c>
      <c r="J1004" s="15">
        <f t="shared" si="296"/>
        <v>4722610.01</v>
      </c>
      <c r="K1004" s="15">
        <f t="shared" si="296"/>
        <v>0</v>
      </c>
    </row>
    <row r="1005" spans="1:11" ht="63.75" x14ac:dyDescent="0.25">
      <c r="A1005" s="17" t="s">
        <v>21</v>
      </c>
      <c r="B1005" s="8" t="s">
        <v>648</v>
      </c>
      <c r="C1005" s="7">
        <v>100</v>
      </c>
      <c r="D1005" s="14"/>
      <c r="E1005" s="14"/>
      <c r="F1005" s="15">
        <f>F1006</f>
        <v>4722610.01</v>
      </c>
      <c r="G1005" s="15">
        <f t="shared" si="296"/>
        <v>0</v>
      </c>
      <c r="H1005" s="15">
        <f t="shared" si="296"/>
        <v>0</v>
      </c>
      <c r="I1005" s="15">
        <f t="shared" si="296"/>
        <v>0</v>
      </c>
      <c r="J1005" s="15">
        <f t="shared" si="296"/>
        <v>4722610.01</v>
      </c>
      <c r="K1005" s="15">
        <f t="shared" si="296"/>
        <v>0</v>
      </c>
    </row>
    <row r="1006" spans="1:11" x14ac:dyDescent="0.25">
      <c r="A1006" s="17" t="s">
        <v>47</v>
      </c>
      <c r="B1006" s="8" t="s">
        <v>648</v>
      </c>
      <c r="C1006" s="7">
        <v>100</v>
      </c>
      <c r="D1006" s="14" t="s">
        <v>48</v>
      </c>
      <c r="E1006" s="14"/>
      <c r="F1006" s="15">
        <f>F1007</f>
        <v>4722610.01</v>
      </c>
      <c r="G1006" s="15">
        <f t="shared" si="296"/>
        <v>0</v>
      </c>
      <c r="H1006" s="15">
        <f t="shared" si="296"/>
        <v>0</v>
      </c>
      <c r="I1006" s="15">
        <f t="shared" si="296"/>
        <v>0</v>
      </c>
      <c r="J1006" s="15">
        <f t="shared" si="296"/>
        <v>4722610.01</v>
      </c>
      <c r="K1006" s="15">
        <f t="shared" si="296"/>
        <v>0</v>
      </c>
    </row>
    <row r="1007" spans="1:11" ht="51" x14ac:dyDescent="0.25">
      <c r="A1007" s="17" t="s">
        <v>213</v>
      </c>
      <c r="B1007" s="8" t="s">
        <v>648</v>
      </c>
      <c r="C1007" s="7">
        <v>100</v>
      </c>
      <c r="D1007" s="14" t="s">
        <v>48</v>
      </c>
      <c r="E1007" s="14" t="s">
        <v>72</v>
      </c>
      <c r="F1007" s="15">
        <f>'[1]8. разд '!F42</f>
        <v>4722610.01</v>
      </c>
      <c r="G1007" s="15">
        <f>'[1]8. разд '!G42</f>
        <v>0</v>
      </c>
      <c r="H1007" s="15">
        <f>'[1]8. разд '!H42</f>
        <v>0</v>
      </c>
      <c r="I1007" s="15">
        <f>'[1]8. разд '!I42</f>
        <v>0</v>
      </c>
      <c r="J1007" s="15">
        <f>'[1]8. разд '!J42</f>
        <v>4722610.01</v>
      </c>
      <c r="K1007" s="15">
        <f>'[1]8. разд '!K42</f>
        <v>0</v>
      </c>
    </row>
    <row r="1008" spans="1:11" s="16" customFormat="1" ht="25.5" x14ac:dyDescent="0.25">
      <c r="A1008" s="25" t="s">
        <v>650</v>
      </c>
      <c r="B1008" s="8" t="s">
        <v>651</v>
      </c>
      <c r="C1008" s="7"/>
      <c r="D1008" s="14"/>
      <c r="E1008" s="14"/>
      <c r="F1008" s="15" t="e">
        <f>+F1020+F1028+#REF!+F1036+F1043+F1047+F1051+F1055+F1059+F1063+F1070+F1024+F1081+F1085+F1089+F1093+#REF!+#REF!+#REF!+#REF!+F1009+F1013+#REF!+#REF!+F1097+F1077+F1032+F1101+#REF!</f>
        <v>#REF!</v>
      </c>
      <c r="G1008" s="15" t="e">
        <f>+G1020+G1028+#REF!+G1036+G1043+G1047+G1051+G1055+G1059+G1063+G1070+G1024+G1081+G1085+G1089+G1093+#REF!+#REF!+#REF!+#REF!+G1009+G1013+#REF!+#REF!+G1097+G1077+G1032+G1101+#REF!</f>
        <v>#REF!</v>
      </c>
      <c r="H1008" s="15" t="e">
        <f>+H1020+H1028+#REF!+H1036+H1043+H1047+H1051+H1055+H1059+H1063+H1070+H1024+H1081+H1085+H1089+H1093+#REF!+#REF!+#REF!+#REF!+H1009+H1013+#REF!+#REF!+H1097+H1077+H1032+H1101+#REF!</f>
        <v>#REF!</v>
      </c>
      <c r="I1008" s="15" t="e">
        <f>+I1020+I1028+#REF!+I1036+I1043+I1047+I1051+I1055+I1059+I1063+I1070+I1024+I1081+I1085+I1089+I1093+#REF!+#REF!+#REF!+#REF!+I1009+I1013+#REF!+#REF!+I1097+I1077+I1032+I1101+#REF!</f>
        <v>#REF!</v>
      </c>
      <c r="J1008" s="15">
        <f>+J1020+J1028+J1036+J1043+J1047+J1051+J1055+J1059+J1063+J1070+J1024+J1081+J1085+J1089+J1093+J1009+J1013+J1097+J1077+J1032+J1101</f>
        <v>121534135.61999999</v>
      </c>
      <c r="K1008" s="15">
        <f>+K1020+K1028+K1036+K1043+K1047+K1051+K1055+K1059+K1063+K1070+K1024+K1081+K1085+K1089+K1093+K1009+K1013+K1097+K1077+K1032+K1101</f>
        <v>19520102.640000001</v>
      </c>
    </row>
    <row r="1009" spans="1:11" s="16" customFormat="1" ht="25.5" x14ac:dyDescent="0.25">
      <c r="A1009" s="17" t="s">
        <v>652</v>
      </c>
      <c r="B1009" s="8" t="s">
        <v>653</v>
      </c>
      <c r="C1009" s="7"/>
      <c r="D1009" s="14"/>
      <c r="E1009" s="14"/>
      <c r="F1009" s="15">
        <f>F1010</f>
        <v>2471081.9899999998</v>
      </c>
      <c r="G1009" s="15">
        <f t="shared" ref="G1009:K1011" si="297">G1010</f>
        <v>0</v>
      </c>
      <c r="H1009" s="15">
        <f t="shared" si="297"/>
        <v>0</v>
      </c>
      <c r="I1009" s="15">
        <f t="shared" si="297"/>
        <v>0</v>
      </c>
      <c r="J1009" s="15">
        <f t="shared" si="297"/>
        <v>2471081.9899999998</v>
      </c>
      <c r="K1009" s="15">
        <f t="shared" si="297"/>
        <v>0</v>
      </c>
    </row>
    <row r="1010" spans="1:11" s="16" customFormat="1" ht="63.75" x14ac:dyDescent="0.25">
      <c r="A1010" s="17" t="s">
        <v>21</v>
      </c>
      <c r="B1010" s="8" t="s">
        <v>653</v>
      </c>
      <c r="C1010" s="7">
        <v>100</v>
      </c>
      <c r="D1010" s="14"/>
      <c r="E1010" s="14"/>
      <c r="F1010" s="15">
        <f>F1011</f>
        <v>2471081.9899999998</v>
      </c>
      <c r="G1010" s="15">
        <f t="shared" si="297"/>
        <v>0</v>
      </c>
      <c r="H1010" s="15">
        <f t="shared" si="297"/>
        <v>0</v>
      </c>
      <c r="I1010" s="15">
        <f t="shared" si="297"/>
        <v>0</v>
      </c>
      <c r="J1010" s="15">
        <f t="shared" si="297"/>
        <v>2471081.9899999998</v>
      </c>
      <c r="K1010" s="15">
        <f t="shared" si="297"/>
        <v>0</v>
      </c>
    </row>
    <row r="1011" spans="1:11" s="16" customFormat="1" x14ac:dyDescent="0.25">
      <c r="A1011" s="17" t="s">
        <v>47</v>
      </c>
      <c r="B1011" s="8" t="s">
        <v>653</v>
      </c>
      <c r="C1011" s="7">
        <v>100</v>
      </c>
      <c r="D1011" s="14" t="s">
        <v>48</v>
      </c>
      <c r="E1011" s="14"/>
      <c r="F1011" s="15">
        <f>F1012</f>
        <v>2471081.9899999998</v>
      </c>
      <c r="G1011" s="15">
        <f t="shared" si="297"/>
        <v>0</v>
      </c>
      <c r="H1011" s="15">
        <f t="shared" si="297"/>
        <v>0</v>
      </c>
      <c r="I1011" s="15">
        <f t="shared" si="297"/>
        <v>0</v>
      </c>
      <c r="J1011" s="15">
        <f t="shared" si="297"/>
        <v>2471081.9899999998</v>
      </c>
      <c r="K1011" s="15">
        <f t="shared" si="297"/>
        <v>0</v>
      </c>
    </row>
    <row r="1012" spans="1:11" s="16" customFormat="1" ht="38.25" x14ac:dyDescent="0.25">
      <c r="A1012" s="17" t="s">
        <v>654</v>
      </c>
      <c r="B1012" s="8" t="s">
        <v>653</v>
      </c>
      <c r="C1012" s="7">
        <v>100</v>
      </c>
      <c r="D1012" s="14" t="s">
        <v>48</v>
      </c>
      <c r="E1012" s="14" t="s">
        <v>276</v>
      </c>
      <c r="F1012" s="15">
        <f>'[1]8. разд '!F14</f>
        <v>2471081.9899999998</v>
      </c>
      <c r="G1012" s="15">
        <f>'[1]8. разд '!G14</f>
        <v>0</v>
      </c>
      <c r="H1012" s="15">
        <f>'[1]8. разд '!H14</f>
        <v>0</v>
      </c>
      <c r="I1012" s="15">
        <f>'[1]8. разд '!I14</f>
        <v>0</v>
      </c>
      <c r="J1012" s="15">
        <f>'[1]8. разд '!J14</f>
        <v>2471081.9899999998</v>
      </c>
      <c r="K1012" s="15">
        <f>'[1]8. разд '!K14</f>
        <v>0</v>
      </c>
    </row>
    <row r="1013" spans="1:11" s="16" customFormat="1" ht="25.5" x14ac:dyDescent="0.25">
      <c r="A1013" s="18" t="s">
        <v>655</v>
      </c>
      <c r="B1013" s="8" t="s">
        <v>656</v>
      </c>
      <c r="C1013" s="7"/>
      <c r="D1013" s="14"/>
      <c r="E1013" s="14"/>
      <c r="F1013" s="15">
        <f t="shared" ref="F1013:K1013" si="298">F1014+F1017</f>
        <v>400000</v>
      </c>
      <c r="G1013" s="15">
        <f t="shared" si="298"/>
        <v>0</v>
      </c>
      <c r="H1013" s="15">
        <f t="shared" si="298"/>
        <v>0</v>
      </c>
      <c r="I1013" s="15">
        <f t="shared" si="298"/>
        <v>0</v>
      </c>
      <c r="J1013" s="15">
        <f t="shared" si="298"/>
        <v>400000</v>
      </c>
      <c r="K1013" s="15">
        <f t="shared" si="298"/>
        <v>0</v>
      </c>
    </row>
    <row r="1014" spans="1:11" s="16" customFormat="1" ht="63.75" x14ac:dyDescent="0.25">
      <c r="A1014" s="17" t="s">
        <v>21</v>
      </c>
      <c r="B1014" s="8" t="s">
        <v>656</v>
      </c>
      <c r="C1014" s="7">
        <v>100</v>
      </c>
      <c r="D1014" s="14"/>
      <c r="E1014" s="14"/>
      <c r="F1014" s="15">
        <f>F1015</f>
        <v>270000</v>
      </c>
      <c r="G1014" s="15">
        <f t="shared" ref="G1014:K1015" si="299">G1015</f>
        <v>0</v>
      </c>
      <c r="H1014" s="15">
        <f t="shared" si="299"/>
        <v>0</v>
      </c>
      <c r="I1014" s="15">
        <f t="shared" si="299"/>
        <v>0</v>
      </c>
      <c r="J1014" s="15">
        <f t="shared" si="299"/>
        <v>270000</v>
      </c>
      <c r="K1014" s="15">
        <f t="shared" si="299"/>
        <v>0</v>
      </c>
    </row>
    <row r="1015" spans="1:11" s="16" customFormat="1" x14ac:dyDescent="0.25">
      <c r="A1015" s="17" t="s">
        <v>47</v>
      </c>
      <c r="B1015" s="8" t="s">
        <v>656</v>
      </c>
      <c r="C1015" s="7">
        <v>100</v>
      </c>
      <c r="D1015" s="14" t="s">
        <v>48</v>
      </c>
      <c r="E1015" s="14"/>
      <c r="F1015" s="15">
        <f>F1016</f>
        <v>270000</v>
      </c>
      <c r="G1015" s="15">
        <f t="shared" si="299"/>
        <v>0</v>
      </c>
      <c r="H1015" s="15">
        <f t="shared" si="299"/>
        <v>0</v>
      </c>
      <c r="I1015" s="15">
        <f t="shared" si="299"/>
        <v>0</v>
      </c>
      <c r="J1015" s="15">
        <f t="shared" si="299"/>
        <v>270000</v>
      </c>
      <c r="K1015" s="15">
        <f t="shared" si="299"/>
        <v>0</v>
      </c>
    </row>
    <row r="1016" spans="1:11" s="16" customFormat="1" ht="38.25" x14ac:dyDescent="0.25">
      <c r="A1016" s="17" t="s">
        <v>654</v>
      </c>
      <c r="B1016" s="8" t="s">
        <v>656</v>
      </c>
      <c r="C1016" s="7">
        <v>100</v>
      </c>
      <c r="D1016" s="14" t="s">
        <v>48</v>
      </c>
      <c r="E1016" s="14" t="s">
        <v>276</v>
      </c>
      <c r="F1016" s="15">
        <f>'[1]8. разд '!F16</f>
        <v>270000</v>
      </c>
      <c r="G1016" s="15">
        <f>'[1]8. разд '!G16</f>
        <v>0</v>
      </c>
      <c r="H1016" s="15">
        <f>'[1]8. разд '!H16</f>
        <v>0</v>
      </c>
      <c r="I1016" s="15">
        <f>'[1]8. разд '!I16</f>
        <v>0</v>
      </c>
      <c r="J1016" s="15">
        <f>'[1]8. разд '!J16</f>
        <v>270000</v>
      </c>
      <c r="K1016" s="15">
        <f>'[1]8. разд '!K16</f>
        <v>0</v>
      </c>
    </row>
    <row r="1017" spans="1:11" s="16" customFormat="1" ht="25.5" x14ac:dyDescent="0.25">
      <c r="A1017" s="17" t="s">
        <v>25</v>
      </c>
      <c r="B1017" s="8" t="s">
        <v>656</v>
      </c>
      <c r="C1017" s="42" t="s">
        <v>68</v>
      </c>
      <c r="D1017" s="43"/>
      <c r="E1017" s="34"/>
      <c r="F1017" s="15">
        <f>F1018</f>
        <v>130000</v>
      </c>
      <c r="G1017" s="15">
        <f t="shared" ref="G1017:K1018" si="300">G1018</f>
        <v>0</v>
      </c>
      <c r="H1017" s="15">
        <f t="shared" si="300"/>
        <v>0</v>
      </c>
      <c r="I1017" s="15">
        <f t="shared" si="300"/>
        <v>0</v>
      </c>
      <c r="J1017" s="15">
        <f t="shared" si="300"/>
        <v>130000</v>
      </c>
      <c r="K1017" s="15">
        <f t="shared" si="300"/>
        <v>0</v>
      </c>
    </row>
    <row r="1018" spans="1:11" s="16" customFormat="1" x14ac:dyDescent="0.25">
      <c r="A1018" s="17" t="s">
        <v>47</v>
      </c>
      <c r="B1018" s="8" t="s">
        <v>656</v>
      </c>
      <c r="C1018" s="42" t="s">
        <v>68</v>
      </c>
      <c r="D1018" s="34" t="s">
        <v>48</v>
      </c>
      <c r="E1018" s="34"/>
      <c r="F1018" s="15">
        <f>F1019</f>
        <v>130000</v>
      </c>
      <c r="G1018" s="15">
        <f t="shared" si="300"/>
        <v>0</v>
      </c>
      <c r="H1018" s="15">
        <f t="shared" si="300"/>
        <v>0</v>
      </c>
      <c r="I1018" s="15">
        <f t="shared" si="300"/>
        <v>0</v>
      </c>
      <c r="J1018" s="15">
        <f t="shared" si="300"/>
        <v>130000</v>
      </c>
      <c r="K1018" s="15">
        <f t="shared" si="300"/>
        <v>0</v>
      </c>
    </row>
    <row r="1019" spans="1:11" s="16" customFormat="1" ht="38.25" x14ac:dyDescent="0.25">
      <c r="A1019" s="17" t="s">
        <v>654</v>
      </c>
      <c r="B1019" s="8" t="s">
        <v>656</v>
      </c>
      <c r="C1019" s="42" t="s">
        <v>68</v>
      </c>
      <c r="D1019" s="34" t="s">
        <v>48</v>
      </c>
      <c r="E1019" s="34" t="s">
        <v>276</v>
      </c>
      <c r="F1019" s="15">
        <f>'[1]8. разд '!F17</f>
        <v>130000</v>
      </c>
      <c r="G1019" s="15">
        <f>'[1]8. разд '!G17</f>
        <v>0</v>
      </c>
      <c r="H1019" s="15">
        <f>'[1]8. разд '!H17</f>
        <v>0</v>
      </c>
      <c r="I1019" s="15">
        <f>'[1]8. разд '!I17</f>
        <v>0</v>
      </c>
      <c r="J1019" s="15">
        <f>'[1]8. разд '!J17</f>
        <v>130000</v>
      </c>
      <c r="K1019" s="15">
        <f>'[1]8. разд '!K17</f>
        <v>0</v>
      </c>
    </row>
    <row r="1020" spans="1:11" ht="25.5" x14ac:dyDescent="0.25">
      <c r="A1020" s="17" t="s">
        <v>155</v>
      </c>
      <c r="B1020" s="8" t="s">
        <v>657</v>
      </c>
      <c r="C1020" s="7"/>
      <c r="D1020" s="14"/>
      <c r="E1020" s="14"/>
      <c r="F1020" s="15" t="e">
        <f>F1021+#REF!</f>
        <v>#REF!</v>
      </c>
      <c r="G1020" s="15" t="e">
        <f>G1021+#REF!</f>
        <v>#REF!</v>
      </c>
      <c r="H1020" s="15" t="e">
        <f>H1021+#REF!</f>
        <v>#REF!</v>
      </c>
      <c r="I1020" s="15" t="e">
        <f>I1021+#REF!</f>
        <v>#REF!</v>
      </c>
      <c r="J1020" s="15">
        <f>J1021</f>
        <v>66013926.939999998</v>
      </c>
      <c r="K1020" s="15">
        <f>K1021</f>
        <v>0</v>
      </c>
    </row>
    <row r="1021" spans="1:11" ht="63.75" x14ac:dyDescent="0.25">
      <c r="A1021" s="17" t="s">
        <v>21</v>
      </c>
      <c r="B1021" s="8" t="s">
        <v>657</v>
      </c>
      <c r="C1021" s="7">
        <v>100</v>
      </c>
      <c r="D1021" s="14"/>
      <c r="E1021" s="14"/>
      <c r="F1021" s="15">
        <f>F1022</f>
        <v>66163717.019999996</v>
      </c>
      <c r="G1021" s="15">
        <f t="shared" ref="G1021:K1022" si="301">G1022</f>
        <v>0</v>
      </c>
      <c r="H1021" s="15">
        <f t="shared" si="301"/>
        <v>-149790.07999999999</v>
      </c>
      <c r="I1021" s="15">
        <f t="shared" si="301"/>
        <v>0</v>
      </c>
      <c r="J1021" s="15">
        <f t="shared" si="301"/>
        <v>66013926.939999998</v>
      </c>
      <c r="K1021" s="15">
        <f t="shared" si="301"/>
        <v>0</v>
      </c>
    </row>
    <row r="1022" spans="1:11" x14ac:dyDescent="0.25">
      <c r="A1022" s="17" t="s">
        <v>47</v>
      </c>
      <c r="B1022" s="8" t="s">
        <v>657</v>
      </c>
      <c r="C1022" s="7">
        <v>100</v>
      </c>
      <c r="D1022" s="14" t="s">
        <v>48</v>
      </c>
      <c r="E1022" s="14"/>
      <c r="F1022" s="15">
        <f>F1023</f>
        <v>66163717.019999996</v>
      </c>
      <c r="G1022" s="15">
        <f t="shared" si="301"/>
        <v>0</v>
      </c>
      <c r="H1022" s="15">
        <f t="shared" si="301"/>
        <v>-149790.07999999999</v>
      </c>
      <c r="I1022" s="15">
        <f t="shared" si="301"/>
        <v>0</v>
      </c>
      <c r="J1022" s="15">
        <f t="shared" si="301"/>
        <v>66013926.939999998</v>
      </c>
      <c r="K1022" s="15">
        <f t="shared" si="301"/>
        <v>0</v>
      </c>
    </row>
    <row r="1023" spans="1:11" ht="51" x14ac:dyDescent="0.25">
      <c r="A1023" s="17" t="s">
        <v>157</v>
      </c>
      <c r="B1023" s="8" t="s">
        <v>657</v>
      </c>
      <c r="C1023" s="7">
        <v>100</v>
      </c>
      <c r="D1023" s="14" t="s">
        <v>48</v>
      </c>
      <c r="E1023" s="14" t="s">
        <v>100</v>
      </c>
      <c r="F1023" s="15">
        <f>'[1]8. разд '!F76</f>
        <v>66163717.019999996</v>
      </c>
      <c r="G1023" s="15">
        <f>'[1]8. разд '!G76</f>
        <v>0</v>
      </c>
      <c r="H1023" s="15">
        <f>'[1]8. разд '!H76</f>
        <v>-149790.07999999999</v>
      </c>
      <c r="I1023" s="15">
        <f>'[1]8. разд '!I76</f>
        <v>0</v>
      </c>
      <c r="J1023" s="15">
        <f>'[1]8. разд '!J76</f>
        <v>66013926.939999998</v>
      </c>
      <c r="K1023" s="15">
        <f>'[1]8. разд '!K76</f>
        <v>0</v>
      </c>
    </row>
    <row r="1024" spans="1:11" ht="38.25" x14ac:dyDescent="0.25">
      <c r="A1024" s="44" t="s">
        <v>658</v>
      </c>
      <c r="B1024" s="8" t="s">
        <v>659</v>
      </c>
      <c r="C1024" s="7"/>
      <c r="D1024" s="8"/>
      <c r="E1024" s="8"/>
      <c r="F1024" s="15">
        <f>F1025</f>
        <v>1793230.4200000002</v>
      </c>
      <c r="G1024" s="15">
        <f t="shared" ref="G1024:K1026" si="302">G1025</f>
        <v>0</v>
      </c>
      <c r="H1024" s="15">
        <f t="shared" si="302"/>
        <v>0</v>
      </c>
      <c r="I1024" s="15">
        <f t="shared" si="302"/>
        <v>0</v>
      </c>
      <c r="J1024" s="15">
        <f t="shared" si="302"/>
        <v>1793230.4200000002</v>
      </c>
      <c r="K1024" s="15">
        <f t="shared" si="302"/>
        <v>0</v>
      </c>
    </row>
    <row r="1025" spans="1:11" x14ac:dyDescent="0.25">
      <c r="A1025" s="17" t="s">
        <v>52</v>
      </c>
      <c r="B1025" s="8" t="s">
        <v>659</v>
      </c>
      <c r="C1025" s="7">
        <v>800</v>
      </c>
      <c r="D1025" s="8"/>
      <c r="E1025" s="8"/>
      <c r="F1025" s="15">
        <f>F1026</f>
        <v>1793230.4200000002</v>
      </c>
      <c r="G1025" s="15">
        <f t="shared" si="302"/>
        <v>0</v>
      </c>
      <c r="H1025" s="15">
        <f t="shared" si="302"/>
        <v>0</v>
      </c>
      <c r="I1025" s="15">
        <f t="shared" si="302"/>
        <v>0</v>
      </c>
      <c r="J1025" s="15">
        <f t="shared" si="302"/>
        <v>1793230.4200000002</v>
      </c>
      <c r="K1025" s="15">
        <f t="shared" si="302"/>
        <v>0</v>
      </c>
    </row>
    <row r="1026" spans="1:11" x14ac:dyDescent="0.25">
      <c r="A1026" s="17" t="s">
        <v>47</v>
      </c>
      <c r="B1026" s="8" t="s">
        <v>659</v>
      </c>
      <c r="C1026" s="7">
        <v>800</v>
      </c>
      <c r="D1026" s="8" t="s">
        <v>48</v>
      </c>
      <c r="E1026" s="8"/>
      <c r="F1026" s="15">
        <f>F1027</f>
        <v>1793230.4200000002</v>
      </c>
      <c r="G1026" s="15">
        <f t="shared" si="302"/>
        <v>0</v>
      </c>
      <c r="H1026" s="15">
        <f t="shared" si="302"/>
        <v>0</v>
      </c>
      <c r="I1026" s="15">
        <f t="shared" si="302"/>
        <v>0</v>
      </c>
      <c r="J1026" s="15">
        <f t="shared" si="302"/>
        <v>1793230.4200000002</v>
      </c>
      <c r="K1026" s="15">
        <f t="shared" si="302"/>
        <v>0</v>
      </c>
    </row>
    <row r="1027" spans="1:11" ht="51" x14ac:dyDescent="0.25">
      <c r="A1027" s="17" t="s">
        <v>157</v>
      </c>
      <c r="B1027" s="8" t="s">
        <v>659</v>
      </c>
      <c r="C1027" s="7">
        <v>800</v>
      </c>
      <c r="D1027" s="8" t="s">
        <v>48</v>
      </c>
      <c r="E1027" s="8" t="s">
        <v>100</v>
      </c>
      <c r="F1027" s="15">
        <f>'[1]8. разд '!F79</f>
        <v>1793230.4200000002</v>
      </c>
      <c r="G1027" s="15">
        <f>'[1]8. разд '!G79</f>
        <v>0</v>
      </c>
      <c r="H1027" s="15">
        <f>'[1]8. разд '!H79</f>
        <v>0</v>
      </c>
      <c r="I1027" s="15">
        <f>'[1]8. разд '!I79</f>
        <v>0</v>
      </c>
      <c r="J1027" s="15">
        <f>'[1]8. разд '!J79</f>
        <v>1793230.4200000002</v>
      </c>
      <c r="K1027" s="15">
        <f>'[1]8. разд '!K79</f>
        <v>0</v>
      </c>
    </row>
    <row r="1028" spans="1:11" ht="102" x14ac:dyDescent="0.25">
      <c r="A1028" s="17" t="s">
        <v>660</v>
      </c>
      <c r="B1028" s="8" t="s">
        <v>661</v>
      </c>
      <c r="C1028" s="7"/>
      <c r="D1028" s="14"/>
      <c r="E1028" s="14"/>
      <c r="F1028" s="15" t="e">
        <f>#REF!+F1029</f>
        <v>#REF!</v>
      </c>
      <c r="G1028" s="15" t="e">
        <f>#REF!+G1029</f>
        <v>#REF!</v>
      </c>
      <c r="H1028" s="15" t="e">
        <f>#REF!+H1029</f>
        <v>#REF!</v>
      </c>
      <c r="I1028" s="15" t="e">
        <f>#REF!+I1029</f>
        <v>#REF!</v>
      </c>
      <c r="J1028" s="15">
        <f>J1029</f>
        <v>787174.91999999993</v>
      </c>
      <c r="K1028" s="15">
        <f>K1029</f>
        <v>0</v>
      </c>
    </row>
    <row r="1029" spans="1:11" x14ac:dyDescent="0.25">
      <c r="A1029" s="17" t="s">
        <v>55</v>
      </c>
      <c r="B1029" s="8" t="s">
        <v>661</v>
      </c>
      <c r="C1029" s="7">
        <v>300</v>
      </c>
      <c r="D1029" s="14"/>
      <c r="E1029" s="14"/>
      <c r="F1029" s="15">
        <f>F1030</f>
        <v>637384.84</v>
      </c>
      <c r="G1029" s="15">
        <f t="shared" ref="G1029:K1030" si="303">G1030</f>
        <v>0</v>
      </c>
      <c r="H1029" s="15">
        <f t="shared" si="303"/>
        <v>149790.07999999999</v>
      </c>
      <c r="I1029" s="15">
        <f t="shared" si="303"/>
        <v>0</v>
      </c>
      <c r="J1029" s="15">
        <f t="shared" si="303"/>
        <v>787174.91999999993</v>
      </c>
      <c r="K1029" s="15">
        <f t="shared" si="303"/>
        <v>0</v>
      </c>
    </row>
    <row r="1030" spans="1:11" x14ac:dyDescent="0.25">
      <c r="A1030" s="17" t="s">
        <v>47</v>
      </c>
      <c r="B1030" s="8" t="s">
        <v>661</v>
      </c>
      <c r="C1030" s="7">
        <v>300</v>
      </c>
      <c r="D1030" s="14" t="s">
        <v>48</v>
      </c>
      <c r="E1030" s="14"/>
      <c r="F1030" s="15">
        <f>F1031</f>
        <v>637384.84</v>
      </c>
      <c r="G1030" s="15">
        <f t="shared" si="303"/>
        <v>0</v>
      </c>
      <c r="H1030" s="15">
        <f t="shared" si="303"/>
        <v>149790.07999999999</v>
      </c>
      <c r="I1030" s="15">
        <f t="shared" si="303"/>
        <v>0</v>
      </c>
      <c r="J1030" s="15">
        <f t="shared" si="303"/>
        <v>787174.91999999993</v>
      </c>
      <c r="K1030" s="15">
        <f t="shared" si="303"/>
        <v>0</v>
      </c>
    </row>
    <row r="1031" spans="1:11" ht="51" x14ac:dyDescent="0.25">
      <c r="A1031" s="17" t="s">
        <v>157</v>
      </c>
      <c r="B1031" s="8" t="s">
        <v>661</v>
      </c>
      <c r="C1031" s="7">
        <v>300</v>
      </c>
      <c r="D1031" s="14" t="s">
        <v>48</v>
      </c>
      <c r="E1031" s="14" t="s">
        <v>100</v>
      </c>
      <c r="F1031" s="15">
        <f>'[1]8. разд '!F82</f>
        <v>637384.84</v>
      </c>
      <c r="G1031" s="15">
        <f>'[1]8. разд '!G82</f>
        <v>0</v>
      </c>
      <c r="H1031" s="15">
        <f>'[1]8. разд '!H82</f>
        <v>149790.07999999999</v>
      </c>
      <c r="I1031" s="15">
        <f>'[1]8. разд '!I82</f>
        <v>0</v>
      </c>
      <c r="J1031" s="15">
        <f>'[1]8. разд '!J82</f>
        <v>787174.91999999993</v>
      </c>
      <c r="K1031" s="15">
        <f>'[1]8. разд '!K82</f>
        <v>0</v>
      </c>
    </row>
    <row r="1032" spans="1:11" ht="51" x14ac:dyDescent="0.25">
      <c r="A1032" s="17" t="s">
        <v>662</v>
      </c>
      <c r="B1032" s="42" t="s">
        <v>663</v>
      </c>
      <c r="C1032" s="33"/>
      <c r="D1032" s="34"/>
      <c r="E1032" s="34"/>
      <c r="F1032" s="15">
        <f>F1033</f>
        <v>12080.64</v>
      </c>
      <c r="G1032" s="15">
        <f t="shared" ref="G1032:K1034" si="304">G1033</f>
        <v>12080.64</v>
      </c>
      <c r="H1032" s="15">
        <f t="shared" si="304"/>
        <v>0</v>
      </c>
      <c r="I1032" s="15">
        <f t="shared" si="304"/>
        <v>0</v>
      </c>
      <c r="J1032" s="15">
        <f t="shared" si="304"/>
        <v>12080.64</v>
      </c>
      <c r="K1032" s="15">
        <f t="shared" si="304"/>
        <v>12080.64</v>
      </c>
    </row>
    <row r="1033" spans="1:11" ht="25.5" x14ac:dyDescent="0.25">
      <c r="A1033" s="17" t="s">
        <v>25</v>
      </c>
      <c r="B1033" s="42" t="s">
        <v>663</v>
      </c>
      <c r="C1033" s="33">
        <v>200</v>
      </c>
      <c r="D1033" s="34"/>
      <c r="E1033" s="34"/>
      <c r="F1033" s="15">
        <f>F1034</f>
        <v>12080.64</v>
      </c>
      <c r="G1033" s="15">
        <f t="shared" si="304"/>
        <v>12080.64</v>
      </c>
      <c r="H1033" s="15">
        <f t="shared" si="304"/>
        <v>0</v>
      </c>
      <c r="I1033" s="15">
        <f t="shared" si="304"/>
        <v>0</v>
      </c>
      <c r="J1033" s="15">
        <f t="shared" si="304"/>
        <v>12080.64</v>
      </c>
      <c r="K1033" s="15">
        <f t="shared" si="304"/>
        <v>12080.64</v>
      </c>
    </row>
    <row r="1034" spans="1:11" x14ac:dyDescent="0.25">
      <c r="A1034" s="17" t="s">
        <v>664</v>
      </c>
      <c r="B1034" s="42" t="s">
        <v>663</v>
      </c>
      <c r="C1034" s="33">
        <v>200</v>
      </c>
      <c r="D1034" s="34" t="s">
        <v>48</v>
      </c>
      <c r="E1034" s="34"/>
      <c r="F1034" s="15">
        <f>F1035</f>
        <v>12080.64</v>
      </c>
      <c r="G1034" s="15">
        <f t="shared" si="304"/>
        <v>12080.64</v>
      </c>
      <c r="H1034" s="15">
        <f t="shared" si="304"/>
        <v>0</v>
      </c>
      <c r="I1034" s="15">
        <f t="shared" si="304"/>
        <v>0</v>
      </c>
      <c r="J1034" s="15">
        <f t="shared" si="304"/>
        <v>12080.64</v>
      </c>
      <c r="K1034" s="15">
        <f t="shared" si="304"/>
        <v>12080.64</v>
      </c>
    </row>
    <row r="1035" spans="1:11" x14ac:dyDescent="0.25">
      <c r="A1035" s="25" t="s">
        <v>636</v>
      </c>
      <c r="B1035" s="42" t="s">
        <v>663</v>
      </c>
      <c r="C1035" s="33">
        <v>200</v>
      </c>
      <c r="D1035" s="34" t="s">
        <v>48</v>
      </c>
      <c r="E1035" s="34" t="s">
        <v>34</v>
      </c>
      <c r="F1035" s="15">
        <f>'[1]8. разд '!F87</f>
        <v>12080.64</v>
      </c>
      <c r="G1035" s="15">
        <f>'[1]8. разд '!G87</f>
        <v>12080.64</v>
      </c>
      <c r="H1035" s="15">
        <f>'[1]8. разд '!H87</f>
        <v>0</v>
      </c>
      <c r="I1035" s="15">
        <f>'[1]8. разд '!I87</f>
        <v>0</v>
      </c>
      <c r="J1035" s="15">
        <f>'[1]8. разд '!J87</f>
        <v>12080.64</v>
      </c>
      <c r="K1035" s="15">
        <f>'[1]8. разд '!K87</f>
        <v>12080.64</v>
      </c>
    </row>
    <row r="1036" spans="1:11" ht="89.25" x14ac:dyDescent="0.25">
      <c r="A1036" s="20" t="s">
        <v>665</v>
      </c>
      <c r="B1036" s="7">
        <v>9020059300</v>
      </c>
      <c r="C1036" s="7"/>
      <c r="D1036" s="8"/>
      <c r="E1036" s="8"/>
      <c r="F1036" s="15">
        <f t="shared" ref="F1036:K1036" si="305">F1037+F1040</f>
        <v>4367475</v>
      </c>
      <c r="G1036" s="15">
        <f t="shared" si="305"/>
        <v>4367475</v>
      </c>
      <c r="H1036" s="15">
        <f t="shared" si="305"/>
        <v>0</v>
      </c>
      <c r="I1036" s="15">
        <f t="shared" si="305"/>
        <v>0</v>
      </c>
      <c r="J1036" s="15">
        <f t="shared" si="305"/>
        <v>4367475</v>
      </c>
      <c r="K1036" s="15">
        <f t="shared" si="305"/>
        <v>4367475</v>
      </c>
    </row>
    <row r="1037" spans="1:11" ht="63.75" x14ac:dyDescent="0.25">
      <c r="A1037" s="17" t="s">
        <v>21</v>
      </c>
      <c r="B1037" s="7">
        <v>9020059300</v>
      </c>
      <c r="C1037" s="7">
        <v>100</v>
      </c>
      <c r="D1037" s="8"/>
      <c r="E1037" s="8"/>
      <c r="F1037" s="15">
        <f>F1038</f>
        <v>4267994.96</v>
      </c>
      <c r="G1037" s="15">
        <f t="shared" ref="G1037:K1038" si="306">G1038</f>
        <v>4267994.96</v>
      </c>
      <c r="H1037" s="15">
        <f t="shared" si="306"/>
        <v>0</v>
      </c>
      <c r="I1037" s="15">
        <f t="shared" si="306"/>
        <v>0</v>
      </c>
      <c r="J1037" s="15">
        <f t="shared" si="306"/>
        <v>4267994.96</v>
      </c>
      <c r="K1037" s="15">
        <f t="shared" si="306"/>
        <v>4267994.96</v>
      </c>
    </row>
    <row r="1038" spans="1:11" ht="25.5" x14ac:dyDescent="0.25">
      <c r="A1038" s="17" t="s">
        <v>79</v>
      </c>
      <c r="B1038" s="7">
        <v>9020059300</v>
      </c>
      <c r="C1038" s="7">
        <v>100</v>
      </c>
      <c r="D1038" s="8" t="s">
        <v>72</v>
      </c>
      <c r="E1038" s="8"/>
      <c r="F1038" s="15">
        <f>F1039</f>
        <v>4267994.96</v>
      </c>
      <c r="G1038" s="15">
        <f t="shared" si="306"/>
        <v>4267994.96</v>
      </c>
      <c r="H1038" s="15">
        <f t="shared" si="306"/>
        <v>0</v>
      </c>
      <c r="I1038" s="15">
        <f t="shared" si="306"/>
        <v>0</v>
      </c>
      <c r="J1038" s="15">
        <f t="shared" si="306"/>
        <v>4267994.96</v>
      </c>
      <c r="K1038" s="15">
        <f t="shared" si="306"/>
        <v>4267994.96</v>
      </c>
    </row>
    <row r="1039" spans="1:11" x14ac:dyDescent="0.25">
      <c r="A1039" s="17" t="s">
        <v>666</v>
      </c>
      <c r="B1039" s="7">
        <v>9020059300</v>
      </c>
      <c r="C1039" s="7">
        <v>100</v>
      </c>
      <c r="D1039" s="8" t="s">
        <v>72</v>
      </c>
      <c r="E1039" s="8" t="s">
        <v>100</v>
      </c>
      <c r="F1039" s="15">
        <f>'[1]8. разд '!F231</f>
        <v>4267994.96</v>
      </c>
      <c r="G1039" s="15">
        <f>'[1]8. разд '!G231</f>
        <v>4267994.96</v>
      </c>
      <c r="H1039" s="15">
        <f>'[1]8. разд '!H231</f>
        <v>0</v>
      </c>
      <c r="I1039" s="15">
        <f>'[1]8. разд '!I231</f>
        <v>0</v>
      </c>
      <c r="J1039" s="15">
        <f>'[1]8. разд '!J231</f>
        <v>4267994.96</v>
      </c>
      <c r="K1039" s="15">
        <f>'[1]8. разд '!K231</f>
        <v>4267994.96</v>
      </c>
    </row>
    <row r="1040" spans="1:11" ht="25.5" x14ac:dyDescent="0.25">
      <c r="A1040" s="17" t="s">
        <v>25</v>
      </c>
      <c r="B1040" s="7">
        <v>9020059300</v>
      </c>
      <c r="C1040" s="7">
        <v>200</v>
      </c>
      <c r="D1040" s="8"/>
      <c r="E1040" s="8"/>
      <c r="F1040" s="15">
        <f>F1041</f>
        <v>99480.04</v>
      </c>
      <c r="G1040" s="15">
        <f>G1041</f>
        <v>99480.04</v>
      </c>
      <c r="H1040" s="15">
        <f t="shared" ref="H1040:K1041" si="307">H1041</f>
        <v>0</v>
      </c>
      <c r="I1040" s="15">
        <f t="shared" si="307"/>
        <v>0</v>
      </c>
      <c r="J1040" s="15">
        <f t="shared" si="307"/>
        <v>99480.04</v>
      </c>
      <c r="K1040" s="15">
        <f t="shared" si="307"/>
        <v>99480.04</v>
      </c>
    </row>
    <row r="1041" spans="1:11" ht="25.5" x14ac:dyDescent="0.25">
      <c r="A1041" s="17" t="s">
        <v>79</v>
      </c>
      <c r="B1041" s="7">
        <v>9020059300</v>
      </c>
      <c r="C1041" s="7">
        <v>200</v>
      </c>
      <c r="D1041" s="8" t="s">
        <v>72</v>
      </c>
      <c r="E1041" s="8"/>
      <c r="F1041" s="15">
        <f>F1042</f>
        <v>99480.04</v>
      </c>
      <c r="G1041" s="15">
        <f>G1042</f>
        <v>99480.04</v>
      </c>
      <c r="H1041" s="15">
        <f t="shared" si="307"/>
        <v>0</v>
      </c>
      <c r="I1041" s="15">
        <f t="shared" si="307"/>
        <v>0</v>
      </c>
      <c r="J1041" s="15">
        <f t="shared" si="307"/>
        <v>99480.04</v>
      </c>
      <c r="K1041" s="15">
        <f t="shared" si="307"/>
        <v>99480.04</v>
      </c>
    </row>
    <row r="1042" spans="1:11" x14ac:dyDescent="0.25">
      <c r="A1042" s="17" t="s">
        <v>666</v>
      </c>
      <c r="B1042" s="7">
        <v>9020059300</v>
      </c>
      <c r="C1042" s="7">
        <v>200</v>
      </c>
      <c r="D1042" s="8" t="s">
        <v>72</v>
      </c>
      <c r="E1042" s="8" t="s">
        <v>100</v>
      </c>
      <c r="F1042" s="15">
        <f>'[1]8. разд '!F232</f>
        <v>99480.04</v>
      </c>
      <c r="G1042" s="15">
        <f>'[1]8. разд '!G232</f>
        <v>99480.04</v>
      </c>
      <c r="H1042" s="15">
        <f>'[1]8. разд '!H232</f>
        <v>0</v>
      </c>
      <c r="I1042" s="15">
        <f>'[1]8. разд '!I232</f>
        <v>0</v>
      </c>
      <c r="J1042" s="15">
        <f>'[1]8. разд '!J232</f>
        <v>99480.04</v>
      </c>
      <c r="K1042" s="15">
        <f>'[1]8. разд '!K232</f>
        <v>99480.04</v>
      </c>
    </row>
    <row r="1043" spans="1:11" ht="89.25" x14ac:dyDescent="0.25">
      <c r="A1043" s="17" t="s">
        <v>667</v>
      </c>
      <c r="B1043" s="8" t="s">
        <v>668</v>
      </c>
      <c r="C1043" s="7"/>
      <c r="D1043" s="14"/>
      <c r="E1043" s="14"/>
      <c r="F1043" s="15">
        <f>F1044</f>
        <v>61900</v>
      </c>
      <c r="G1043" s="15">
        <f t="shared" ref="G1043:K1045" si="308">G1044</f>
        <v>61900</v>
      </c>
      <c r="H1043" s="15">
        <f t="shared" si="308"/>
        <v>0</v>
      </c>
      <c r="I1043" s="15">
        <f t="shared" si="308"/>
        <v>0</v>
      </c>
      <c r="J1043" s="15">
        <f t="shared" si="308"/>
        <v>61900</v>
      </c>
      <c r="K1043" s="15">
        <f t="shared" si="308"/>
        <v>61900</v>
      </c>
    </row>
    <row r="1044" spans="1:11" ht="25.5" x14ac:dyDescent="0.25">
      <c r="A1044" s="17" t="s">
        <v>25</v>
      </c>
      <c r="B1044" s="8" t="s">
        <v>668</v>
      </c>
      <c r="C1044" s="7">
        <v>200</v>
      </c>
      <c r="D1044" s="14"/>
      <c r="E1044" s="14"/>
      <c r="F1044" s="15">
        <f>F1045</f>
        <v>61900</v>
      </c>
      <c r="G1044" s="15">
        <f t="shared" si="308"/>
        <v>61900</v>
      </c>
      <c r="H1044" s="15">
        <f t="shared" si="308"/>
        <v>0</v>
      </c>
      <c r="I1044" s="15">
        <f t="shared" si="308"/>
        <v>0</v>
      </c>
      <c r="J1044" s="15">
        <f t="shared" si="308"/>
        <v>61900</v>
      </c>
      <c r="K1044" s="15">
        <f t="shared" si="308"/>
        <v>61900</v>
      </c>
    </row>
    <row r="1045" spans="1:11" x14ac:dyDescent="0.25">
      <c r="A1045" s="17" t="s">
        <v>56</v>
      </c>
      <c r="B1045" s="8" t="s">
        <v>668</v>
      </c>
      <c r="C1045" s="7">
        <v>200</v>
      </c>
      <c r="D1045" s="14" t="s">
        <v>57</v>
      </c>
      <c r="E1045" s="14"/>
      <c r="F1045" s="15">
        <f>F1046</f>
        <v>61900</v>
      </c>
      <c r="G1045" s="15">
        <f t="shared" si="308"/>
        <v>61900</v>
      </c>
      <c r="H1045" s="15">
        <f t="shared" si="308"/>
        <v>0</v>
      </c>
      <c r="I1045" s="15">
        <f t="shared" si="308"/>
        <v>0</v>
      </c>
      <c r="J1045" s="15">
        <f t="shared" si="308"/>
        <v>61900</v>
      </c>
      <c r="K1045" s="15">
        <f t="shared" si="308"/>
        <v>61900</v>
      </c>
    </row>
    <row r="1046" spans="1:11" x14ac:dyDescent="0.25">
      <c r="A1046" s="17" t="s">
        <v>46</v>
      </c>
      <c r="B1046" s="8" t="s">
        <v>668</v>
      </c>
      <c r="C1046" s="7">
        <v>200</v>
      </c>
      <c r="D1046" s="14" t="s">
        <v>57</v>
      </c>
      <c r="E1046" s="14" t="s">
        <v>72</v>
      </c>
      <c r="F1046" s="15">
        <f>'[1]8. разд '!F1000</f>
        <v>61900</v>
      </c>
      <c r="G1046" s="15">
        <f>'[1]8. разд '!G1000</f>
        <v>61900</v>
      </c>
      <c r="H1046" s="15">
        <f>'[1]8. разд '!H1000</f>
        <v>0</v>
      </c>
      <c r="I1046" s="15">
        <f>'[1]8. разд '!I1000</f>
        <v>0</v>
      </c>
      <c r="J1046" s="15">
        <f>'[1]8. разд '!J1000</f>
        <v>61900</v>
      </c>
      <c r="K1046" s="15">
        <f>'[1]8. разд '!K1000</f>
        <v>61900</v>
      </c>
    </row>
    <row r="1047" spans="1:11" ht="89.25" x14ac:dyDescent="0.25">
      <c r="A1047" s="17" t="s">
        <v>669</v>
      </c>
      <c r="B1047" s="8" t="s">
        <v>670</v>
      </c>
      <c r="C1047" s="7"/>
      <c r="D1047" s="14"/>
      <c r="E1047" s="14"/>
      <c r="F1047" s="15">
        <f>F1048</f>
        <v>8583200</v>
      </c>
      <c r="G1047" s="15">
        <f t="shared" ref="G1047:K1049" si="309">G1048</f>
        <v>8583200</v>
      </c>
      <c r="H1047" s="15">
        <f t="shared" si="309"/>
        <v>0</v>
      </c>
      <c r="I1047" s="15">
        <f t="shared" si="309"/>
        <v>0</v>
      </c>
      <c r="J1047" s="15">
        <f t="shared" si="309"/>
        <v>8583200</v>
      </c>
      <c r="K1047" s="15">
        <f t="shared" si="309"/>
        <v>8583200</v>
      </c>
    </row>
    <row r="1048" spans="1:11" x14ac:dyDescent="0.25">
      <c r="A1048" s="17" t="s">
        <v>55</v>
      </c>
      <c r="B1048" s="8" t="s">
        <v>670</v>
      </c>
      <c r="C1048" s="7">
        <v>300</v>
      </c>
      <c r="D1048" s="14"/>
      <c r="E1048" s="14"/>
      <c r="F1048" s="15">
        <f>F1049</f>
        <v>8583200</v>
      </c>
      <c r="G1048" s="15">
        <f t="shared" si="309"/>
        <v>8583200</v>
      </c>
      <c r="H1048" s="15">
        <f t="shared" si="309"/>
        <v>0</v>
      </c>
      <c r="I1048" s="15">
        <f t="shared" si="309"/>
        <v>0</v>
      </c>
      <c r="J1048" s="15">
        <f t="shared" si="309"/>
        <v>8583200</v>
      </c>
      <c r="K1048" s="15">
        <f t="shared" si="309"/>
        <v>8583200</v>
      </c>
    </row>
    <row r="1049" spans="1:11" x14ac:dyDescent="0.25">
      <c r="A1049" s="17" t="s">
        <v>56</v>
      </c>
      <c r="B1049" s="8" t="s">
        <v>670</v>
      </c>
      <c r="C1049" s="7">
        <v>300</v>
      </c>
      <c r="D1049" s="14" t="s">
        <v>57</v>
      </c>
      <c r="E1049" s="14"/>
      <c r="F1049" s="15">
        <f>F1050</f>
        <v>8583200</v>
      </c>
      <c r="G1049" s="15">
        <f t="shared" si="309"/>
        <v>8583200</v>
      </c>
      <c r="H1049" s="15">
        <f t="shared" si="309"/>
        <v>0</v>
      </c>
      <c r="I1049" s="15">
        <f t="shared" si="309"/>
        <v>0</v>
      </c>
      <c r="J1049" s="15">
        <f t="shared" si="309"/>
        <v>8583200</v>
      </c>
      <c r="K1049" s="15">
        <f t="shared" si="309"/>
        <v>8583200</v>
      </c>
    </row>
    <row r="1050" spans="1:11" x14ac:dyDescent="0.25">
      <c r="A1050" s="17" t="s">
        <v>46</v>
      </c>
      <c r="B1050" s="8" t="s">
        <v>670</v>
      </c>
      <c r="C1050" s="7">
        <v>300</v>
      </c>
      <c r="D1050" s="14" t="s">
        <v>57</v>
      </c>
      <c r="E1050" s="14" t="s">
        <v>72</v>
      </c>
      <c r="F1050" s="15">
        <f>'[1]8. разд '!F1002</f>
        <v>8583200</v>
      </c>
      <c r="G1050" s="15">
        <f>'[1]8. разд '!G1002</f>
        <v>8583200</v>
      </c>
      <c r="H1050" s="15">
        <f>'[1]8. разд '!H1002</f>
        <v>0</v>
      </c>
      <c r="I1050" s="15">
        <f>'[1]8. разд '!I1002</f>
        <v>0</v>
      </c>
      <c r="J1050" s="15">
        <f>'[1]8. разд '!J1002</f>
        <v>8583200</v>
      </c>
      <c r="K1050" s="15">
        <f>'[1]8. разд '!K1002</f>
        <v>8583200</v>
      </c>
    </row>
    <row r="1051" spans="1:11" ht="102" x14ac:dyDescent="0.25">
      <c r="A1051" s="17" t="s">
        <v>671</v>
      </c>
      <c r="B1051" s="8" t="s">
        <v>672</v>
      </c>
      <c r="C1051" s="7"/>
      <c r="D1051" s="14"/>
      <c r="E1051" s="14"/>
      <c r="F1051" s="15">
        <f>F1052</f>
        <v>6000</v>
      </c>
      <c r="G1051" s="15">
        <f t="shared" ref="G1051:K1053" si="310">G1052</f>
        <v>6000</v>
      </c>
      <c r="H1051" s="15">
        <f t="shared" si="310"/>
        <v>0</v>
      </c>
      <c r="I1051" s="15">
        <f t="shared" si="310"/>
        <v>0</v>
      </c>
      <c r="J1051" s="15">
        <f t="shared" si="310"/>
        <v>6000</v>
      </c>
      <c r="K1051" s="15">
        <f t="shared" si="310"/>
        <v>6000</v>
      </c>
    </row>
    <row r="1052" spans="1:11" ht="25.5" x14ac:dyDescent="0.25">
      <c r="A1052" s="17" t="s">
        <v>25</v>
      </c>
      <c r="B1052" s="8" t="s">
        <v>672</v>
      </c>
      <c r="C1052" s="7">
        <v>200</v>
      </c>
      <c r="D1052" s="14"/>
      <c r="E1052" s="14"/>
      <c r="F1052" s="15">
        <f>F1053</f>
        <v>6000</v>
      </c>
      <c r="G1052" s="15">
        <f t="shared" si="310"/>
        <v>6000</v>
      </c>
      <c r="H1052" s="15">
        <f t="shared" si="310"/>
        <v>0</v>
      </c>
      <c r="I1052" s="15">
        <f t="shared" si="310"/>
        <v>0</v>
      </c>
      <c r="J1052" s="15">
        <f t="shared" si="310"/>
        <v>6000</v>
      </c>
      <c r="K1052" s="15">
        <f t="shared" si="310"/>
        <v>6000</v>
      </c>
    </row>
    <row r="1053" spans="1:11" x14ac:dyDescent="0.25">
      <c r="A1053" s="17" t="s">
        <v>47</v>
      </c>
      <c r="B1053" s="8" t="s">
        <v>672</v>
      </c>
      <c r="C1053" s="7">
        <v>200</v>
      </c>
      <c r="D1053" s="14" t="s">
        <v>48</v>
      </c>
      <c r="E1053" s="14"/>
      <c r="F1053" s="15">
        <f>F1054</f>
        <v>6000</v>
      </c>
      <c r="G1053" s="15">
        <f t="shared" si="310"/>
        <v>6000</v>
      </c>
      <c r="H1053" s="15">
        <f t="shared" si="310"/>
        <v>0</v>
      </c>
      <c r="I1053" s="15">
        <f t="shared" si="310"/>
        <v>0</v>
      </c>
      <c r="J1053" s="15">
        <f t="shared" si="310"/>
        <v>6000</v>
      </c>
      <c r="K1053" s="15">
        <f t="shared" si="310"/>
        <v>6000</v>
      </c>
    </row>
    <row r="1054" spans="1:11" x14ac:dyDescent="0.25">
      <c r="A1054" s="17" t="s">
        <v>49</v>
      </c>
      <c r="B1054" s="8" t="s">
        <v>672</v>
      </c>
      <c r="C1054" s="7">
        <v>200</v>
      </c>
      <c r="D1054" s="14" t="s">
        <v>48</v>
      </c>
      <c r="E1054" s="14" t="s">
        <v>50</v>
      </c>
      <c r="F1054" s="15">
        <f>'[1]8. разд '!F191</f>
        <v>6000</v>
      </c>
      <c r="G1054" s="15">
        <f>'[1]8. разд '!G191</f>
        <v>6000</v>
      </c>
      <c r="H1054" s="15">
        <f>'[1]8. разд '!H191</f>
        <v>0</v>
      </c>
      <c r="I1054" s="15">
        <f>'[1]8. разд '!I191</f>
        <v>0</v>
      </c>
      <c r="J1054" s="15">
        <f>'[1]8. разд '!J191</f>
        <v>6000</v>
      </c>
      <c r="K1054" s="15">
        <f>'[1]8. разд '!K191</f>
        <v>6000</v>
      </c>
    </row>
    <row r="1055" spans="1:11" ht="76.5" x14ac:dyDescent="0.25">
      <c r="A1055" s="17" t="s">
        <v>673</v>
      </c>
      <c r="B1055" s="8" t="s">
        <v>674</v>
      </c>
      <c r="C1055" s="7"/>
      <c r="D1055" s="14"/>
      <c r="E1055" s="14"/>
      <c r="F1055" s="15">
        <f>F1056</f>
        <v>43813</v>
      </c>
      <c r="G1055" s="15">
        <f t="shared" ref="G1055:K1057" si="311">G1056</f>
        <v>43813</v>
      </c>
      <c r="H1055" s="15">
        <f t="shared" si="311"/>
        <v>0</v>
      </c>
      <c r="I1055" s="15">
        <f t="shared" si="311"/>
        <v>0</v>
      </c>
      <c r="J1055" s="15">
        <f t="shared" si="311"/>
        <v>43813</v>
      </c>
      <c r="K1055" s="15">
        <f t="shared" si="311"/>
        <v>43813</v>
      </c>
    </row>
    <row r="1056" spans="1:11" ht="63.75" x14ac:dyDescent="0.25">
      <c r="A1056" s="17" t="s">
        <v>21</v>
      </c>
      <c r="B1056" s="8" t="s">
        <v>674</v>
      </c>
      <c r="C1056" s="7">
        <v>100</v>
      </c>
      <c r="D1056" s="14"/>
      <c r="E1056" s="14"/>
      <c r="F1056" s="15">
        <f>F1057</f>
        <v>43813</v>
      </c>
      <c r="G1056" s="15">
        <f t="shared" si="311"/>
        <v>43813</v>
      </c>
      <c r="H1056" s="15">
        <f t="shared" si="311"/>
        <v>0</v>
      </c>
      <c r="I1056" s="15">
        <f t="shared" si="311"/>
        <v>0</v>
      </c>
      <c r="J1056" s="15">
        <f t="shared" si="311"/>
        <v>43813</v>
      </c>
      <c r="K1056" s="15">
        <f t="shared" si="311"/>
        <v>43813</v>
      </c>
    </row>
    <row r="1057" spans="1:11" x14ac:dyDescent="0.25">
      <c r="A1057" s="17" t="s">
        <v>99</v>
      </c>
      <c r="B1057" s="8" t="s">
        <v>674</v>
      </c>
      <c r="C1057" s="7">
        <v>100</v>
      </c>
      <c r="D1057" s="8" t="s">
        <v>100</v>
      </c>
      <c r="E1057" s="8"/>
      <c r="F1057" s="15">
        <f>F1058</f>
        <v>43813</v>
      </c>
      <c r="G1057" s="15">
        <f t="shared" si="311"/>
        <v>43813</v>
      </c>
      <c r="H1057" s="15">
        <f t="shared" si="311"/>
        <v>0</v>
      </c>
      <c r="I1057" s="15">
        <f t="shared" si="311"/>
        <v>0</v>
      </c>
      <c r="J1057" s="15">
        <f t="shared" si="311"/>
        <v>43813</v>
      </c>
      <c r="K1057" s="15">
        <f t="shared" si="311"/>
        <v>43813</v>
      </c>
    </row>
    <row r="1058" spans="1:11" x14ac:dyDescent="0.25">
      <c r="A1058" s="17" t="s">
        <v>101</v>
      </c>
      <c r="B1058" s="8" t="s">
        <v>674</v>
      </c>
      <c r="C1058" s="7">
        <v>100</v>
      </c>
      <c r="D1058" s="8" t="s">
        <v>100</v>
      </c>
      <c r="E1058" s="8" t="s">
        <v>102</v>
      </c>
      <c r="F1058" s="15">
        <f>'[1]8. разд '!F428</f>
        <v>43813</v>
      </c>
      <c r="G1058" s="15">
        <f>'[1]8. разд '!G428</f>
        <v>43813</v>
      </c>
      <c r="H1058" s="15">
        <f>'[1]8. разд '!H428</f>
        <v>0</v>
      </c>
      <c r="I1058" s="15">
        <f>'[1]8. разд '!I428</f>
        <v>0</v>
      </c>
      <c r="J1058" s="15">
        <f>'[1]8. разд '!J428</f>
        <v>43813</v>
      </c>
      <c r="K1058" s="15">
        <f>'[1]8. разд '!K428</f>
        <v>43813</v>
      </c>
    </row>
    <row r="1059" spans="1:11" ht="89.25" x14ac:dyDescent="0.25">
      <c r="A1059" s="17" t="s">
        <v>675</v>
      </c>
      <c r="B1059" s="8" t="s">
        <v>676</v>
      </c>
      <c r="C1059" s="7"/>
      <c r="D1059" s="14"/>
      <c r="E1059" s="14"/>
      <c r="F1059" s="15">
        <f>F1060</f>
        <v>336700</v>
      </c>
      <c r="G1059" s="15">
        <f t="shared" ref="G1059:K1061" si="312">G1060</f>
        <v>336700</v>
      </c>
      <c r="H1059" s="15">
        <f t="shared" si="312"/>
        <v>0</v>
      </c>
      <c r="I1059" s="15">
        <f t="shared" si="312"/>
        <v>0</v>
      </c>
      <c r="J1059" s="15">
        <f t="shared" si="312"/>
        <v>336700</v>
      </c>
      <c r="K1059" s="15">
        <f t="shared" si="312"/>
        <v>336700</v>
      </c>
    </row>
    <row r="1060" spans="1:11" ht="63.75" x14ac:dyDescent="0.25">
      <c r="A1060" s="17" t="s">
        <v>21</v>
      </c>
      <c r="B1060" s="8" t="s">
        <v>676</v>
      </c>
      <c r="C1060" s="7">
        <v>100</v>
      </c>
      <c r="D1060" s="14"/>
      <c r="E1060" s="14"/>
      <c r="F1060" s="15">
        <f>F1061</f>
        <v>336700</v>
      </c>
      <c r="G1060" s="15">
        <f t="shared" si="312"/>
        <v>336700</v>
      </c>
      <c r="H1060" s="15">
        <f t="shared" si="312"/>
        <v>0</v>
      </c>
      <c r="I1060" s="15">
        <f t="shared" si="312"/>
        <v>0</v>
      </c>
      <c r="J1060" s="15">
        <f t="shared" si="312"/>
        <v>336700</v>
      </c>
      <c r="K1060" s="15">
        <f t="shared" si="312"/>
        <v>336700</v>
      </c>
    </row>
    <row r="1061" spans="1:11" x14ac:dyDescent="0.25">
      <c r="A1061" s="17" t="s">
        <v>56</v>
      </c>
      <c r="B1061" s="8" t="s">
        <v>676</v>
      </c>
      <c r="C1061" s="7">
        <v>100</v>
      </c>
      <c r="D1061" s="8" t="s">
        <v>57</v>
      </c>
      <c r="E1061" s="8"/>
      <c r="F1061" s="15">
        <f>F1062</f>
        <v>336700</v>
      </c>
      <c r="G1061" s="15">
        <f t="shared" si="312"/>
        <v>336700</v>
      </c>
      <c r="H1061" s="15">
        <f t="shared" si="312"/>
        <v>0</v>
      </c>
      <c r="I1061" s="15">
        <f t="shared" si="312"/>
        <v>0</v>
      </c>
      <c r="J1061" s="15">
        <f t="shared" si="312"/>
        <v>336700</v>
      </c>
      <c r="K1061" s="15">
        <f t="shared" si="312"/>
        <v>336700</v>
      </c>
    </row>
    <row r="1062" spans="1:11" x14ac:dyDescent="0.25">
      <c r="A1062" s="17" t="s">
        <v>395</v>
      </c>
      <c r="B1062" s="8" t="s">
        <v>676</v>
      </c>
      <c r="C1062" s="7">
        <v>100</v>
      </c>
      <c r="D1062" s="8" t="s">
        <v>57</v>
      </c>
      <c r="E1062" s="8" t="s">
        <v>100</v>
      </c>
      <c r="F1062" s="15">
        <f>'[1]8. разд '!F1025</f>
        <v>336700</v>
      </c>
      <c r="G1062" s="15">
        <f>'[1]8. разд '!G1025</f>
        <v>336700</v>
      </c>
      <c r="H1062" s="15">
        <f>'[1]8. разд '!H1025</f>
        <v>0</v>
      </c>
      <c r="I1062" s="15">
        <f>'[1]8. разд '!I1025</f>
        <v>0</v>
      </c>
      <c r="J1062" s="15">
        <f>'[1]8. разд '!J1025</f>
        <v>336700</v>
      </c>
      <c r="K1062" s="15">
        <f>'[1]8. разд '!K1025</f>
        <v>336700</v>
      </c>
    </row>
    <row r="1063" spans="1:11" ht="25.5" x14ac:dyDescent="0.25">
      <c r="A1063" s="17" t="s">
        <v>677</v>
      </c>
      <c r="B1063" s="8" t="s">
        <v>678</v>
      </c>
      <c r="C1063" s="7"/>
      <c r="D1063" s="14"/>
      <c r="E1063" s="14"/>
      <c r="F1063" s="15">
        <f t="shared" ref="F1063:K1063" si="313">F1064+F1067</f>
        <v>651334.00000000012</v>
      </c>
      <c r="G1063" s="15">
        <f t="shared" si="313"/>
        <v>651334.00000000012</v>
      </c>
      <c r="H1063" s="15">
        <f t="shared" si="313"/>
        <v>0</v>
      </c>
      <c r="I1063" s="15">
        <f t="shared" si="313"/>
        <v>0</v>
      </c>
      <c r="J1063" s="15">
        <f t="shared" si="313"/>
        <v>651334.00000000012</v>
      </c>
      <c r="K1063" s="15">
        <f t="shared" si="313"/>
        <v>651334.00000000012</v>
      </c>
    </row>
    <row r="1064" spans="1:11" ht="63.75" x14ac:dyDescent="0.25">
      <c r="A1064" s="17" t="s">
        <v>21</v>
      </c>
      <c r="B1064" s="8" t="s">
        <v>678</v>
      </c>
      <c r="C1064" s="7">
        <v>100</v>
      </c>
      <c r="D1064" s="14"/>
      <c r="E1064" s="14"/>
      <c r="F1064" s="15">
        <f>F1065</f>
        <v>476075.01000000007</v>
      </c>
      <c r="G1064" s="15">
        <f>G1065</f>
        <v>476075.01000000007</v>
      </c>
      <c r="H1064" s="15">
        <f t="shared" ref="H1064:K1065" si="314">H1065</f>
        <v>0</v>
      </c>
      <c r="I1064" s="15">
        <f t="shared" si="314"/>
        <v>0</v>
      </c>
      <c r="J1064" s="15">
        <f t="shared" si="314"/>
        <v>476075.01000000007</v>
      </c>
      <c r="K1064" s="15">
        <f t="shared" si="314"/>
        <v>476075.01000000007</v>
      </c>
    </row>
    <row r="1065" spans="1:11" x14ac:dyDescent="0.25">
      <c r="A1065" s="17" t="s">
        <v>47</v>
      </c>
      <c r="B1065" s="8" t="s">
        <v>678</v>
      </c>
      <c r="C1065" s="7">
        <v>100</v>
      </c>
      <c r="D1065" s="14" t="s">
        <v>48</v>
      </c>
      <c r="E1065" s="14"/>
      <c r="F1065" s="15">
        <f>F1066</f>
        <v>476075.01000000007</v>
      </c>
      <c r="G1065" s="15">
        <f>G1066</f>
        <v>476075.01000000007</v>
      </c>
      <c r="H1065" s="15">
        <f t="shared" si="314"/>
        <v>0</v>
      </c>
      <c r="I1065" s="15">
        <f t="shared" si="314"/>
        <v>0</v>
      </c>
      <c r="J1065" s="15">
        <f t="shared" si="314"/>
        <v>476075.01000000007</v>
      </c>
      <c r="K1065" s="15">
        <f t="shared" si="314"/>
        <v>476075.01000000007</v>
      </c>
    </row>
    <row r="1066" spans="1:11" x14ac:dyDescent="0.25">
      <c r="A1066" s="17" t="s">
        <v>49</v>
      </c>
      <c r="B1066" s="8" t="s">
        <v>678</v>
      </c>
      <c r="C1066" s="7">
        <v>100</v>
      </c>
      <c r="D1066" s="14" t="s">
        <v>48</v>
      </c>
      <c r="E1066" s="14" t="s">
        <v>50</v>
      </c>
      <c r="F1066" s="15">
        <f>'[1]8. разд '!F193</f>
        <v>476075.01000000007</v>
      </c>
      <c r="G1066" s="15">
        <f>'[1]8. разд '!G193</f>
        <v>476075.01000000007</v>
      </c>
      <c r="H1066" s="15">
        <f>'[1]8. разд '!H193</f>
        <v>0</v>
      </c>
      <c r="I1066" s="15">
        <f>'[1]8. разд '!I193</f>
        <v>0</v>
      </c>
      <c r="J1066" s="15">
        <f>'[1]8. разд '!J193</f>
        <v>476075.01000000007</v>
      </c>
      <c r="K1066" s="15">
        <f>'[1]8. разд '!K193</f>
        <v>476075.01000000007</v>
      </c>
    </row>
    <row r="1067" spans="1:11" ht="25.5" x14ac:dyDescent="0.25">
      <c r="A1067" s="17" t="s">
        <v>25</v>
      </c>
      <c r="B1067" s="8" t="s">
        <v>678</v>
      </c>
      <c r="C1067" s="7">
        <v>200</v>
      </c>
      <c r="D1067" s="14"/>
      <c r="E1067" s="14"/>
      <c r="F1067" s="15">
        <f>F1068</f>
        <v>175258.99000000002</v>
      </c>
      <c r="G1067" s="15">
        <f>G1068</f>
        <v>175258.99000000002</v>
      </c>
      <c r="H1067" s="15">
        <f t="shared" ref="H1067:K1068" si="315">H1068</f>
        <v>0</v>
      </c>
      <c r="I1067" s="15">
        <f t="shared" si="315"/>
        <v>0</v>
      </c>
      <c r="J1067" s="15">
        <f t="shared" si="315"/>
        <v>175258.99000000002</v>
      </c>
      <c r="K1067" s="15">
        <f t="shared" si="315"/>
        <v>175258.99000000002</v>
      </c>
    </row>
    <row r="1068" spans="1:11" x14ac:dyDescent="0.25">
      <c r="A1068" s="17" t="s">
        <v>47</v>
      </c>
      <c r="B1068" s="8" t="s">
        <v>678</v>
      </c>
      <c r="C1068" s="7">
        <v>200</v>
      </c>
      <c r="D1068" s="14" t="s">
        <v>48</v>
      </c>
      <c r="E1068" s="14"/>
      <c r="F1068" s="15">
        <f>F1069</f>
        <v>175258.99000000002</v>
      </c>
      <c r="G1068" s="15">
        <f>G1069</f>
        <v>175258.99000000002</v>
      </c>
      <c r="H1068" s="15">
        <f t="shared" si="315"/>
        <v>0</v>
      </c>
      <c r="I1068" s="15">
        <f t="shared" si="315"/>
        <v>0</v>
      </c>
      <c r="J1068" s="15">
        <f t="shared" si="315"/>
        <v>175258.99000000002</v>
      </c>
      <c r="K1068" s="15">
        <f t="shared" si="315"/>
        <v>175258.99000000002</v>
      </c>
    </row>
    <row r="1069" spans="1:11" x14ac:dyDescent="0.25">
      <c r="A1069" s="17" t="s">
        <v>49</v>
      </c>
      <c r="B1069" s="8" t="s">
        <v>678</v>
      </c>
      <c r="C1069" s="7">
        <v>200</v>
      </c>
      <c r="D1069" s="14" t="s">
        <v>48</v>
      </c>
      <c r="E1069" s="14" t="s">
        <v>50</v>
      </c>
      <c r="F1069" s="15">
        <f>'[1]8. разд '!F194</f>
        <v>175258.99000000002</v>
      </c>
      <c r="G1069" s="15">
        <f>'[1]8. разд '!G194</f>
        <v>175258.99000000002</v>
      </c>
      <c r="H1069" s="15">
        <f>'[1]8. разд '!H194</f>
        <v>0</v>
      </c>
      <c r="I1069" s="15">
        <f>'[1]8. разд '!I194</f>
        <v>0</v>
      </c>
      <c r="J1069" s="15">
        <f>'[1]8. разд '!J194</f>
        <v>175258.99000000002</v>
      </c>
      <c r="K1069" s="15">
        <f>'[1]8. разд '!K194</f>
        <v>175258.99000000002</v>
      </c>
    </row>
    <row r="1070" spans="1:11" ht="51" x14ac:dyDescent="0.25">
      <c r="A1070" s="17" t="s">
        <v>679</v>
      </c>
      <c r="B1070" s="8" t="s">
        <v>680</v>
      </c>
      <c r="C1070" s="7"/>
      <c r="D1070" s="14"/>
      <c r="E1070" s="14"/>
      <c r="F1070" s="15">
        <f t="shared" ref="F1070:K1070" si="316">F1071+F1074</f>
        <v>1820000</v>
      </c>
      <c r="G1070" s="15">
        <f t="shared" si="316"/>
        <v>1820000</v>
      </c>
      <c r="H1070" s="15">
        <f t="shared" si="316"/>
        <v>0</v>
      </c>
      <c r="I1070" s="15">
        <f t="shared" si="316"/>
        <v>0</v>
      </c>
      <c r="J1070" s="15">
        <f t="shared" si="316"/>
        <v>1820000</v>
      </c>
      <c r="K1070" s="15">
        <f t="shared" si="316"/>
        <v>1820000</v>
      </c>
    </row>
    <row r="1071" spans="1:11" ht="63.75" x14ac:dyDescent="0.25">
      <c r="A1071" s="17" t="s">
        <v>21</v>
      </c>
      <c r="B1071" s="8" t="s">
        <v>680</v>
      </c>
      <c r="C1071" s="7">
        <v>100</v>
      </c>
      <c r="D1071" s="14"/>
      <c r="E1071" s="14"/>
      <c r="F1071" s="15">
        <f>F1072</f>
        <v>1651539.73</v>
      </c>
      <c r="G1071" s="15">
        <f t="shared" ref="G1071:K1072" si="317">G1072</f>
        <v>1651539.73</v>
      </c>
      <c r="H1071" s="15">
        <f t="shared" si="317"/>
        <v>70000</v>
      </c>
      <c r="I1071" s="15">
        <f t="shared" si="317"/>
        <v>70000</v>
      </c>
      <c r="J1071" s="15">
        <f t="shared" si="317"/>
        <v>1721539.73</v>
      </c>
      <c r="K1071" s="15">
        <f t="shared" si="317"/>
        <v>1721539.73</v>
      </c>
    </row>
    <row r="1072" spans="1:11" x14ac:dyDescent="0.25">
      <c r="A1072" s="17" t="s">
        <v>56</v>
      </c>
      <c r="B1072" s="8" t="s">
        <v>680</v>
      </c>
      <c r="C1072" s="7">
        <v>100</v>
      </c>
      <c r="D1072" s="8" t="s">
        <v>57</v>
      </c>
      <c r="E1072" s="8"/>
      <c r="F1072" s="15">
        <f>F1073</f>
        <v>1651539.73</v>
      </c>
      <c r="G1072" s="15">
        <f t="shared" si="317"/>
        <v>1651539.73</v>
      </c>
      <c r="H1072" s="15">
        <f t="shared" si="317"/>
        <v>70000</v>
      </c>
      <c r="I1072" s="15">
        <f t="shared" si="317"/>
        <v>70000</v>
      </c>
      <c r="J1072" s="15">
        <f t="shared" si="317"/>
        <v>1721539.73</v>
      </c>
      <c r="K1072" s="15">
        <f t="shared" si="317"/>
        <v>1721539.73</v>
      </c>
    </row>
    <row r="1073" spans="1:11" x14ac:dyDescent="0.25">
      <c r="A1073" s="17" t="s">
        <v>395</v>
      </c>
      <c r="B1073" s="8" t="s">
        <v>680</v>
      </c>
      <c r="C1073" s="7">
        <v>100</v>
      </c>
      <c r="D1073" s="8" t="s">
        <v>57</v>
      </c>
      <c r="E1073" s="8" t="s">
        <v>100</v>
      </c>
      <c r="F1073" s="15">
        <f>'[1]8. разд '!F1027</f>
        <v>1651539.73</v>
      </c>
      <c r="G1073" s="15">
        <f>'[1]8. разд '!G1027</f>
        <v>1651539.73</v>
      </c>
      <c r="H1073" s="15">
        <f>'[1]8. разд '!H1027</f>
        <v>70000</v>
      </c>
      <c r="I1073" s="15">
        <f>'[1]8. разд '!I1027</f>
        <v>70000</v>
      </c>
      <c r="J1073" s="15">
        <f>'[1]8. разд '!J1027</f>
        <v>1721539.73</v>
      </c>
      <c r="K1073" s="15">
        <f>'[1]8. разд '!K1027</f>
        <v>1721539.73</v>
      </c>
    </row>
    <row r="1074" spans="1:11" ht="25.5" x14ac:dyDescent="0.25">
      <c r="A1074" s="17" t="s">
        <v>25</v>
      </c>
      <c r="B1074" s="8" t="s">
        <v>680</v>
      </c>
      <c r="C1074" s="7">
        <v>200</v>
      </c>
      <c r="D1074" s="14"/>
      <c r="E1074" s="14"/>
      <c r="F1074" s="15">
        <f>F1075</f>
        <v>168460.27</v>
      </c>
      <c r="G1074" s="15">
        <f t="shared" ref="G1074:K1075" si="318">G1075</f>
        <v>168460.27</v>
      </c>
      <c r="H1074" s="15">
        <f t="shared" si="318"/>
        <v>-70000</v>
      </c>
      <c r="I1074" s="15">
        <f t="shared" si="318"/>
        <v>-70000</v>
      </c>
      <c r="J1074" s="15">
        <f t="shared" si="318"/>
        <v>98460.26999999999</v>
      </c>
      <c r="K1074" s="15">
        <f t="shared" si="318"/>
        <v>98460.26999999999</v>
      </c>
    </row>
    <row r="1075" spans="1:11" x14ac:dyDescent="0.25">
      <c r="A1075" s="17" t="s">
        <v>56</v>
      </c>
      <c r="B1075" s="8" t="s">
        <v>680</v>
      </c>
      <c r="C1075" s="7">
        <v>200</v>
      </c>
      <c r="D1075" s="8" t="s">
        <v>57</v>
      </c>
      <c r="E1075" s="8"/>
      <c r="F1075" s="15">
        <f>F1076</f>
        <v>168460.27</v>
      </c>
      <c r="G1075" s="15">
        <f t="shared" si="318"/>
        <v>168460.27</v>
      </c>
      <c r="H1075" s="15">
        <f t="shared" si="318"/>
        <v>-70000</v>
      </c>
      <c r="I1075" s="15">
        <f t="shared" si="318"/>
        <v>-70000</v>
      </c>
      <c r="J1075" s="15">
        <f t="shared" si="318"/>
        <v>98460.26999999999</v>
      </c>
      <c r="K1075" s="15">
        <f t="shared" si="318"/>
        <v>98460.26999999999</v>
      </c>
    </row>
    <row r="1076" spans="1:11" x14ac:dyDescent="0.25">
      <c r="A1076" s="17" t="s">
        <v>395</v>
      </c>
      <c r="B1076" s="8" t="s">
        <v>680</v>
      </c>
      <c r="C1076" s="7">
        <v>200</v>
      </c>
      <c r="D1076" s="8" t="s">
        <v>57</v>
      </c>
      <c r="E1076" s="8" t="s">
        <v>100</v>
      </c>
      <c r="F1076" s="15">
        <f>'[1]8. разд '!F1028</f>
        <v>168460.27</v>
      </c>
      <c r="G1076" s="15">
        <f>'[1]8. разд '!G1028</f>
        <v>168460.27</v>
      </c>
      <c r="H1076" s="15">
        <f>'[1]8. разд '!H1028</f>
        <v>-70000</v>
      </c>
      <c r="I1076" s="15">
        <f>'[1]8. разд '!I1028</f>
        <v>-70000</v>
      </c>
      <c r="J1076" s="15">
        <f>'[1]8. разд '!J1028</f>
        <v>98460.26999999999</v>
      </c>
      <c r="K1076" s="15">
        <f>'[1]8. разд '!K1028</f>
        <v>98460.26999999999</v>
      </c>
    </row>
    <row r="1077" spans="1:11" ht="51" x14ac:dyDescent="0.25">
      <c r="A1077" s="26" t="s">
        <v>681</v>
      </c>
      <c r="B1077" s="8" t="s">
        <v>682</v>
      </c>
      <c r="C1077" s="8"/>
      <c r="D1077" s="8"/>
      <c r="E1077" s="8"/>
      <c r="F1077" s="15">
        <f>F1078</f>
        <v>3637600</v>
      </c>
      <c r="G1077" s="15">
        <f t="shared" ref="G1077:K1079" si="319">G1078</f>
        <v>3637600</v>
      </c>
      <c r="H1077" s="15">
        <f t="shared" si="319"/>
        <v>0</v>
      </c>
      <c r="I1077" s="15">
        <f t="shared" si="319"/>
        <v>0</v>
      </c>
      <c r="J1077" s="15">
        <f t="shared" si="319"/>
        <v>3637600</v>
      </c>
      <c r="K1077" s="15">
        <f t="shared" si="319"/>
        <v>3637600</v>
      </c>
    </row>
    <row r="1078" spans="1:11" ht="38.25" x14ac:dyDescent="0.25">
      <c r="A1078" s="17" t="s">
        <v>234</v>
      </c>
      <c r="B1078" s="8" t="s">
        <v>682</v>
      </c>
      <c r="C1078" s="8" t="s">
        <v>235</v>
      </c>
      <c r="D1078" s="14"/>
      <c r="E1078" s="14"/>
      <c r="F1078" s="15">
        <f>F1079</f>
        <v>3637600</v>
      </c>
      <c r="G1078" s="15">
        <f t="shared" si="319"/>
        <v>3637600</v>
      </c>
      <c r="H1078" s="15">
        <f t="shared" si="319"/>
        <v>0</v>
      </c>
      <c r="I1078" s="15">
        <f t="shared" si="319"/>
        <v>0</v>
      </c>
      <c r="J1078" s="15">
        <f t="shared" si="319"/>
        <v>3637600</v>
      </c>
      <c r="K1078" s="15">
        <f t="shared" si="319"/>
        <v>3637600</v>
      </c>
    </row>
    <row r="1079" spans="1:11" x14ac:dyDescent="0.25">
      <c r="A1079" s="17" t="s">
        <v>56</v>
      </c>
      <c r="B1079" s="8" t="s">
        <v>682</v>
      </c>
      <c r="C1079" s="8" t="s">
        <v>235</v>
      </c>
      <c r="D1079" s="8" t="s">
        <v>57</v>
      </c>
      <c r="E1079" s="8"/>
      <c r="F1079" s="15">
        <f>F1080</f>
        <v>3637600</v>
      </c>
      <c r="G1079" s="15">
        <f t="shared" si="319"/>
        <v>3637600</v>
      </c>
      <c r="H1079" s="15">
        <f t="shared" si="319"/>
        <v>0</v>
      </c>
      <c r="I1079" s="15">
        <f t="shared" si="319"/>
        <v>0</v>
      </c>
      <c r="J1079" s="15">
        <f t="shared" si="319"/>
        <v>3637600</v>
      </c>
      <c r="K1079" s="15">
        <f t="shared" si="319"/>
        <v>3637600</v>
      </c>
    </row>
    <row r="1080" spans="1:11" x14ac:dyDescent="0.25">
      <c r="A1080" s="17" t="s">
        <v>395</v>
      </c>
      <c r="B1080" s="8" t="s">
        <v>682</v>
      </c>
      <c r="C1080" s="8" t="s">
        <v>235</v>
      </c>
      <c r="D1080" s="8" t="s">
        <v>57</v>
      </c>
      <c r="E1080" s="8" t="s">
        <v>100</v>
      </c>
      <c r="F1080" s="15">
        <f>'[1]8. разд '!F1031</f>
        <v>3637600</v>
      </c>
      <c r="G1080" s="15">
        <f>'[1]8. разд '!G1031</f>
        <v>3637600</v>
      </c>
      <c r="H1080" s="15">
        <f>'[1]8. разд '!H1031</f>
        <v>0</v>
      </c>
      <c r="I1080" s="15">
        <f>'[1]8. разд '!I1031</f>
        <v>0</v>
      </c>
      <c r="J1080" s="15">
        <f>'[1]8. разд '!J1031</f>
        <v>3637600</v>
      </c>
      <c r="K1080" s="15">
        <f>'[1]8. разд '!K1031</f>
        <v>3637600</v>
      </c>
    </row>
    <row r="1081" spans="1:11" ht="63.75" x14ac:dyDescent="0.25">
      <c r="A1081" s="25" t="s">
        <v>683</v>
      </c>
      <c r="B1081" s="8" t="s">
        <v>684</v>
      </c>
      <c r="C1081" s="7"/>
      <c r="D1081" s="14"/>
      <c r="E1081" s="14"/>
      <c r="F1081" s="15" t="e">
        <f>#REF!+F1082</f>
        <v>#REF!</v>
      </c>
      <c r="G1081" s="15" t="e">
        <f>#REF!+G1082</f>
        <v>#REF!</v>
      </c>
      <c r="H1081" s="15" t="e">
        <f>#REF!+H1082</f>
        <v>#REF!</v>
      </c>
      <c r="I1081" s="15" t="e">
        <f>#REF!+I1082</f>
        <v>#REF!</v>
      </c>
      <c r="J1081" s="15">
        <f>J1082</f>
        <v>21745211.91</v>
      </c>
      <c r="K1081" s="15">
        <f>K1082</f>
        <v>0</v>
      </c>
    </row>
    <row r="1082" spans="1:11" x14ac:dyDescent="0.25">
      <c r="A1082" s="17" t="s">
        <v>52</v>
      </c>
      <c r="B1082" s="8" t="s">
        <v>684</v>
      </c>
      <c r="C1082" s="7">
        <v>800</v>
      </c>
      <c r="D1082" s="14"/>
      <c r="E1082" s="14"/>
      <c r="F1082" s="15" t="e">
        <f>F1083+#REF!</f>
        <v>#REF!</v>
      </c>
      <c r="G1082" s="15" t="e">
        <f>G1083+#REF!</f>
        <v>#REF!</v>
      </c>
      <c r="H1082" s="15" t="e">
        <f>H1083+#REF!</f>
        <v>#REF!</v>
      </c>
      <c r="I1082" s="15" t="e">
        <f>I1083+#REF!</f>
        <v>#REF!</v>
      </c>
      <c r="J1082" s="15">
        <f>J1083</f>
        <v>21745211.91</v>
      </c>
      <c r="K1082" s="15">
        <f>K1083</f>
        <v>0</v>
      </c>
    </row>
    <row r="1083" spans="1:11" x14ac:dyDescent="0.25">
      <c r="A1083" s="17" t="s">
        <v>47</v>
      </c>
      <c r="B1083" s="8" t="s">
        <v>684</v>
      </c>
      <c r="C1083" s="7">
        <v>800</v>
      </c>
      <c r="D1083" s="8" t="s">
        <v>48</v>
      </c>
      <c r="E1083" s="8"/>
      <c r="F1083" s="15">
        <f t="shared" ref="F1083:K1083" si="320">F1084</f>
        <v>8212392.9000000004</v>
      </c>
      <c r="G1083" s="15">
        <f t="shared" si="320"/>
        <v>0</v>
      </c>
      <c r="H1083" s="15">
        <f t="shared" si="320"/>
        <v>13532819.01</v>
      </c>
      <c r="I1083" s="15">
        <f t="shared" si="320"/>
        <v>0</v>
      </c>
      <c r="J1083" s="15">
        <f t="shared" si="320"/>
        <v>21745211.91</v>
      </c>
      <c r="K1083" s="15">
        <f t="shared" si="320"/>
        <v>0</v>
      </c>
    </row>
    <row r="1084" spans="1:11" x14ac:dyDescent="0.25">
      <c r="A1084" s="17" t="s">
        <v>49</v>
      </c>
      <c r="B1084" s="8" t="s">
        <v>684</v>
      </c>
      <c r="C1084" s="7">
        <v>800</v>
      </c>
      <c r="D1084" s="8" t="s">
        <v>48</v>
      </c>
      <c r="E1084" s="8" t="s">
        <v>50</v>
      </c>
      <c r="F1084" s="15">
        <f>'[1]8. разд '!F200</f>
        <v>8212392.9000000004</v>
      </c>
      <c r="G1084" s="15">
        <f>'[1]8. разд '!G200</f>
        <v>0</v>
      </c>
      <c r="H1084" s="15">
        <f>'[1]8. разд '!H200</f>
        <v>13532819.01</v>
      </c>
      <c r="I1084" s="15">
        <f>'[1]8. разд '!I200</f>
        <v>0</v>
      </c>
      <c r="J1084" s="15">
        <f>'[1]8. разд '!J200</f>
        <v>21745211.91</v>
      </c>
      <c r="K1084" s="15">
        <f>'[1]8. разд '!K200</f>
        <v>0</v>
      </c>
    </row>
    <row r="1085" spans="1:11" ht="25.5" x14ac:dyDescent="0.25">
      <c r="A1085" s="18" t="s">
        <v>685</v>
      </c>
      <c r="B1085" s="8" t="s">
        <v>686</v>
      </c>
      <c r="C1085" s="7"/>
      <c r="D1085" s="14"/>
      <c r="E1085" s="14"/>
      <c r="F1085" s="15">
        <f>F1086</f>
        <v>3000000</v>
      </c>
      <c r="G1085" s="15">
        <f t="shared" ref="G1085:K1087" si="321">G1086</f>
        <v>0</v>
      </c>
      <c r="H1085" s="15">
        <f t="shared" si="321"/>
        <v>0</v>
      </c>
      <c r="I1085" s="15">
        <f t="shared" si="321"/>
        <v>0</v>
      </c>
      <c r="J1085" s="15">
        <f t="shared" si="321"/>
        <v>3000000</v>
      </c>
      <c r="K1085" s="15">
        <f t="shared" si="321"/>
        <v>0</v>
      </c>
    </row>
    <row r="1086" spans="1:11" x14ac:dyDescent="0.25">
      <c r="A1086" s="17" t="s">
        <v>52</v>
      </c>
      <c r="B1086" s="8" t="s">
        <v>686</v>
      </c>
      <c r="C1086" s="7">
        <v>800</v>
      </c>
      <c r="D1086" s="14"/>
      <c r="E1086" s="14"/>
      <c r="F1086" s="15">
        <f>F1087</f>
        <v>3000000</v>
      </c>
      <c r="G1086" s="15">
        <f t="shared" si="321"/>
        <v>0</v>
      </c>
      <c r="H1086" s="15">
        <f t="shared" si="321"/>
        <v>0</v>
      </c>
      <c r="I1086" s="15">
        <f t="shared" si="321"/>
        <v>0</v>
      </c>
      <c r="J1086" s="15">
        <f t="shared" si="321"/>
        <v>3000000</v>
      </c>
      <c r="K1086" s="15">
        <f t="shared" si="321"/>
        <v>0</v>
      </c>
    </row>
    <row r="1087" spans="1:11" x14ac:dyDescent="0.25">
      <c r="A1087" s="17" t="s">
        <v>47</v>
      </c>
      <c r="B1087" s="8" t="s">
        <v>686</v>
      </c>
      <c r="C1087" s="7">
        <v>800</v>
      </c>
      <c r="D1087" s="8" t="s">
        <v>48</v>
      </c>
      <c r="E1087" s="8"/>
      <c r="F1087" s="15">
        <f>F1088</f>
        <v>3000000</v>
      </c>
      <c r="G1087" s="15">
        <f t="shared" si="321"/>
        <v>0</v>
      </c>
      <c r="H1087" s="15">
        <f t="shared" si="321"/>
        <v>0</v>
      </c>
      <c r="I1087" s="15">
        <f t="shared" si="321"/>
        <v>0</v>
      </c>
      <c r="J1087" s="15">
        <f t="shared" si="321"/>
        <v>3000000</v>
      </c>
      <c r="K1087" s="15">
        <f t="shared" si="321"/>
        <v>0</v>
      </c>
    </row>
    <row r="1088" spans="1:11" x14ac:dyDescent="0.25">
      <c r="A1088" s="17" t="s">
        <v>687</v>
      </c>
      <c r="B1088" s="8" t="s">
        <v>686</v>
      </c>
      <c r="C1088" s="7">
        <v>800</v>
      </c>
      <c r="D1088" s="8" t="s">
        <v>48</v>
      </c>
      <c r="E1088" s="8" t="s">
        <v>32</v>
      </c>
      <c r="F1088" s="15">
        <f>'[1]8. разд '!F127</f>
        <v>3000000</v>
      </c>
      <c r="G1088" s="15">
        <f>'[1]8. разд '!G127</f>
        <v>0</v>
      </c>
      <c r="H1088" s="15">
        <f>'[1]8. разд '!H127</f>
        <v>0</v>
      </c>
      <c r="I1088" s="15">
        <f>'[1]8. разд '!I127</f>
        <v>0</v>
      </c>
      <c r="J1088" s="15">
        <f>'[1]8. разд '!J127</f>
        <v>3000000</v>
      </c>
      <c r="K1088" s="15">
        <f>'[1]8. разд '!K127</f>
        <v>0</v>
      </c>
    </row>
    <row r="1089" spans="1:11" ht="25.5" x14ac:dyDescent="0.25">
      <c r="A1089" s="17" t="s">
        <v>649</v>
      </c>
      <c r="B1089" s="8" t="s">
        <v>688</v>
      </c>
      <c r="C1089" s="7"/>
      <c r="D1089" s="14"/>
      <c r="E1089" s="14"/>
      <c r="F1089" s="15">
        <f>F1090</f>
        <v>508058.8</v>
      </c>
      <c r="G1089" s="15">
        <f t="shared" ref="G1089:K1091" si="322">G1090</f>
        <v>0</v>
      </c>
      <c r="H1089" s="15">
        <f t="shared" si="322"/>
        <v>0</v>
      </c>
      <c r="I1089" s="15">
        <f t="shared" si="322"/>
        <v>0</v>
      </c>
      <c r="J1089" s="15">
        <f t="shared" si="322"/>
        <v>508058.8</v>
      </c>
      <c r="K1089" s="15">
        <f t="shared" si="322"/>
        <v>0</v>
      </c>
    </row>
    <row r="1090" spans="1:11" x14ac:dyDescent="0.25">
      <c r="A1090" s="17" t="s">
        <v>52</v>
      </c>
      <c r="B1090" s="8" t="s">
        <v>688</v>
      </c>
      <c r="C1090" s="7">
        <v>800</v>
      </c>
      <c r="D1090" s="14"/>
      <c r="E1090" s="14"/>
      <c r="F1090" s="15">
        <f>F1091</f>
        <v>508058.8</v>
      </c>
      <c r="G1090" s="15">
        <f t="shared" si="322"/>
        <v>0</v>
      </c>
      <c r="H1090" s="15">
        <f t="shared" si="322"/>
        <v>0</v>
      </c>
      <c r="I1090" s="15">
        <f t="shared" si="322"/>
        <v>0</v>
      </c>
      <c r="J1090" s="15">
        <f t="shared" si="322"/>
        <v>508058.8</v>
      </c>
      <c r="K1090" s="15">
        <f t="shared" si="322"/>
        <v>0</v>
      </c>
    </row>
    <row r="1091" spans="1:11" x14ac:dyDescent="0.25">
      <c r="A1091" s="17" t="s">
        <v>47</v>
      </c>
      <c r="B1091" s="8" t="s">
        <v>688</v>
      </c>
      <c r="C1091" s="7">
        <v>800</v>
      </c>
      <c r="D1091" s="8" t="s">
        <v>48</v>
      </c>
      <c r="E1091" s="8"/>
      <c r="F1091" s="15">
        <f>F1092</f>
        <v>508058.8</v>
      </c>
      <c r="G1091" s="15">
        <f t="shared" si="322"/>
        <v>0</v>
      </c>
      <c r="H1091" s="15">
        <f t="shared" si="322"/>
        <v>0</v>
      </c>
      <c r="I1091" s="15">
        <f t="shared" si="322"/>
        <v>0</v>
      </c>
      <c r="J1091" s="15">
        <f t="shared" si="322"/>
        <v>508058.8</v>
      </c>
      <c r="K1091" s="15">
        <f t="shared" si="322"/>
        <v>0</v>
      </c>
    </row>
    <row r="1092" spans="1:11" x14ac:dyDescent="0.25">
      <c r="A1092" s="17" t="s">
        <v>49</v>
      </c>
      <c r="B1092" s="8" t="s">
        <v>688</v>
      </c>
      <c r="C1092" s="7">
        <v>800</v>
      </c>
      <c r="D1092" s="8" t="s">
        <v>48</v>
      </c>
      <c r="E1092" s="8" t="s">
        <v>50</v>
      </c>
      <c r="F1092" s="15">
        <f>'[1]8. разд '!F202</f>
        <v>508058.8</v>
      </c>
      <c r="G1092" s="15">
        <f>'[1]8. разд '!G202</f>
        <v>0</v>
      </c>
      <c r="H1092" s="15">
        <f>'[1]8. разд '!H202</f>
        <v>0</v>
      </c>
      <c r="I1092" s="15">
        <f>'[1]8. разд '!I202</f>
        <v>0</v>
      </c>
      <c r="J1092" s="15">
        <f>'[1]8. разд '!J202</f>
        <v>508058.8</v>
      </c>
      <c r="K1092" s="15">
        <f>'[1]8. разд '!K202</f>
        <v>0</v>
      </c>
    </row>
    <row r="1093" spans="1:11" ht="25.5" x14ac:dyDescent="0.25">
      <c r="A1093" s="18" t="s">
        <v>689</v>
      </c>
      <c r="B1093" s="8" t="s">
        <v>690</v>
      </c>
      <c r="C1093" s="7"/>
      <c r="D1093" s="14"/>
      <c r="E1093" s="14"/>
      <c r="F1093" s="15">
        <f>F1094</f>
        <v>1486348</v>
      </c>
      <c r="G1093" s="15">
        <f t="shared" ref="G1093:K1095" si="323">G1094</f>
        <v>0</v>
      </c>
      <c r="H1093" s="15">
        <f t="shared" si="323"/>
        <v>0</v>
      </c>
      <c r="I1093" s="15">
        <f t="shared" si="323"/>
        <v>0</v>
      </c>
      <c r="J1093" s="15">
        <f t="shared" si="323"/>
        <v>1486348</v>
      </c>
      <c r="K1093" s="15">
        <f t="shared" si="323"/>
        <v>0</v>
      </c>
    </row>
    <row r="1094" spans="1:11" ht="25.5" x14ac:dyDescent="0.25">
      <c r="A1094" s="17" t="s">
        <v>25</v>
      </c>
      <c r="B1094" s="8" t="s">
        <v>690</v>
      </c>
      <c r="C1094" s="7">
        <v>200</v>
      </c>
      <c r="D1094" s="14"/>
      <c r="E1094" s="14"/>
      <c r="F1094" s="15">
        <f>F1095</f>
        <v>1486348</v>
      </c>
      <c r="G1094" s="15">
        <f t="shared" si="323"/>
        <v>0</v>
      </c>
      <c r="H1094" s="15">
        <f t="shared" si="323"/>
        <v>0</v>
      </c>
      <c r="I1094" s="15">
        <f t="shared" si="323"/>
        <v>0</v>
      </c>
      <c r="J1094" s="15">
        <f t="shared" si="323"/>
        <v>1486348</v>
      </c>
      <c r="K1094" s="15">
        <f t="shared" si="323"/>
        <v>0</v>
      </c>
    </row>
    <row r="1095" spans="1:11" x14ac:dyDescent="0.25">
      <c r="A1095" s="17" t="s">
        <v>47</v>
      </c>
      <c r="B1095" s="8" t="s">
        <v>690</v>
      </c>
      <c r="C1095" s="7">
        <v>200</v>
      </c>
      <c r="D1095" s="8" t="s">
        <v>48</v>
      </c>
      <c r="E1095" s="8"/>
      <c r="F1095" s="15">
        <f>F1096</f>
        <v>1486348</v>
      </c>
      <c r="G1095" s="15">
        <f t="shared" si="323"/>
        <v>0</v>
      </c>
      <c r="H1095" s="15">
        <f t="shared" si="323"/>
        <v>0</v>
      </c>
      <c r="I1095" s="15">
        <f t="shared" si="323"/>
        <v>0</v>
      </c>
      <c r="J1095" s="15">
        <f t="shared" si="323"/>
        <v>1486348</v>
      </c>
      <c r="K1095" s="15">
        <f t="shared" si="323"/>
        <v>0</v>
      </c>
    </row>
    <row r="1096" spans="1:11" x14ac:dyDescent="0.25">
      <c r="A1096" s="17" t="s">
        <v>49</v>
      </c>
      <c r="B1096" s="8" t="s">
        <v>690</v>
      </c>
      <c r="C1096" s="7">
        <v>200</v>
      </c>
      <c r="D1096" s="8" t="s">
        <v>48</v>
      </c>
      <c r="E1096" s="8" t="s">
        <v>50</v>
      </c>
      <c r="F1096" s="15">
        <f>'[1]8. разд '!F204</f>
        <v>1486348</v>
      </c>
      <c r="G1096" s="15">
        <f>'[1]8. разд '!G204</f>
        <v>0</v>
      </c>
      <c r="H1096" s="15">
        <f>'[1]8. разд '!H204</f>
        <v>0</v>
      </c>
      <c r="I1096" s="15">
        <f>'[1]8. разд '!I204</f>
        <v>0</v>
      </c>
      <c r="J1096" s="15">
        <f>'[1]8. разд '!J204</f>
        <v>1486348</v>
      </c>
      <c r="K1096" s="15">
        <f>'[1]8. разд '!K204</f>
        <v>0</v>
      </c>
    </row>
    <row r="1097" spans="1:11" ht="38.25" x14ac:dyDescent="0.25">
      <c r="A1097" s="45" t="s">
        <v>692</v>
      </c>
      <c r="B1097" s="8" t="s">
        <v>693</v>
      </c>
      <c r="C1097" s="7"/>
      <c r="D1097" s="8"/>
      <c r="E1097" s="8"/>
      <c r="F1097" s="15">
        <f>F1098</f>
        <v>1436685</v>
      </c>
      <c r="G1097" s="15">
        <f t="shared" ref="G1097:K1099" si="324">G1098</f>
        <v>0</v>
      </c>
      <c r="H1097" s="15">
        <f t="shared" si="324"/>
        <v>0</v>
      </c>
      <c r="I1097" s="15">
        <f t="shared" si="324"/>
        <v>0</v>
      </c>
      <c r="J1097" s="15">
        <f t="shared" si="324"/>
        <v>1436685</v>
      </c>
      <c r="K1097" s="15">
        <f t="shared" si="324"/>
        <v>0</v>
      </c>
    </row>
    <row r="1098" spans="1:11" ht="25.5" x14ac:dyDescent="0.25">
      <c r="A1098" s="17" t="s">
        <v>25</v>
      </c>
      <c r="B1098" s="8" t="s">
        <v>693</v>
      </c>
      <c r="C1098" s="7">
        <v>200</v>
      </c>
      <c r="D1098" s="8"/>
      <c r="E1098" s="8"/>
      <c r="F1098" s="15">
        <f>F1099</f>
        <v>1436685</v>
      </c>
      <c r="G1098" s="15">
        <f t="shared" si="324"/>
        <v>0</v>
      </c>
      <c r="H1098" s="15">
        <f t="shared" si="324"/>
        <v>0</v>
      </c>
      <c r="I1098" s="15">
        <f t="shared" si="324"/>
        <v>0</v>
      </c>
      <c r="J1098" s="15">
        <f t="shared" si="324"/>
        <v>1436685</v>
      </c>
      <c r="K1098" s="15">
        <f t="shared" si="324"/>
        <v>0</v>
      </c>
    </row>
    <row r="1099" spans="1:11" x14ac:dyDescent="0.25">
      <c r="A1099" s="18" t="s">
        <v>99</v>
      </c>
      <c r="B1099" s="8" t="s">
        <v>693</v>
      </c>
      <c r="C1099" s="7">
        <v>200</v>
      </c>
      <c r="D1099" s="14" t="s">
        <v>100</v>
      </c>
      <c r="E1099" s="14"/>
      <c r="F1099" s="15">
        <f>F1100</f>
        <v>1436685</v>
      </c>
      <c r="G1099" s="15">
        <f t="shared" si="324"/>
        <v>0</v>
      </c>
      <c r="H1099" s="15">
        <f t="shared" si="324"/>
        <v>0</v>
      </c>
      <c r="I1099" s="15">
        <f t="shared" si="324"/>
        <v>0</v>
      </c>
      <c r="J1099" s="15">
        <f t="shared" si="324"/>
        <v>1436685</v>
      </c>
      <c r="K1099" s="15">
        <f t="shared" si="324"/>
        <v>0</v>
      </c>
    </row>
    <row r="1100" spans="1:11" x14ac:dyDescent="0.25">
      <c r="A1100" s="18" t="s">
        <v>101</v>
      </c>
      <c r="B1100" s="8" t="s">
        <v>693</v>
      </c>
      <c r="C1100" s="7">
        <v>200</v>
      </c>
      <c r="D1100" s="8" t="s">
        <v>100</v>
      </c>
      <c r="E1100" s="8" t="s">
        <v>102</v>
      </c>
      <c r="F1100" s="15">
        <f>'[1]8. разд '!F432</f>
        <v>1436685</v>
      </c>
      <c r="G1100" s="15">
        <f>'[1]8. разд '!G432</f>
        <v>0</v>
      </c>
      <c r="H1100" s="15">
        <f>'[1]8. разд '!H432</f>
        <v>0</v>
      </c>
      <c r="I1100" s="15">
        <f>'[1]8. разд '!I432</f>
        <v>0</v>
      </c>
      <c r="J1100" s="15">
        <f>'[1]8. разд '!J432</f>
        <v>1436685</v>
      </c>
      <c r="K1100" s="15">
        <f>'[1]8. разд '!K432</f>
        <v>0</v>
      </c>
    </row>
    <row r="1101" spans="1:11" ht="38.25" x14ac:dyDescent="0.25">
      <c r="A1101" s="20" t="s">
        <v>694</v>
      </c>
      <c r="B1101" s="8" t="s">
        <v>695</v>
      </c>
      <c r="C1101" s="7"/>
      <c r="D1101" s="8"/>
      <c r="E1101" s="8"/>
      <c r="F1101" s="15">
        <f>F1102</f>
        <v>2372315</v>
      </c>
      <c r="G1101" s="15">
        <f t="shared" ref="G1101:K1103" si="325">G1102</f>
        <v>0</v>
      </c>
      <c r="H1101" s="15">
        <f t="shared" si="325"/>
        <v>0</v>
      </c>
      <c r="I1101" s="15">
        <f t="shared" si="325"/>
        <v>0</v>
      </c>
      <c r="J1101" s="15">
        <f t="shared" si="325"/>
        <v>2372315</v>
      </c>
      <c r="K1101" s="15">
        <f t="shared" si="325"/>
        <v>0</v>
      </c>
    </row>
    <row r="1102" spans="1:11" ht="25.5" x14ac:dyDescent="0.25">
      <c r="A1102" s="17" t="s">
        <v>25</v>
      </c>
      <c r="B1102" s="8" t="s">
        <v>695</v>
      </c>
      <c r="C1102" s="7">
        <v>200</v>
      </c>
      <c r="D1102" s="8"/>
      <c r="E1102" s="8"/>
      <c r="F1102" s="15">
        <f>F1103</f>
        <v>2372315</v>
      </c>
      <c r="G1102" s="15">
        <f t="shared" si="325"/>
        <v>0</v>
      </c>
      <c r="H1102" s="15">
        <f t="shared" si="325"/>
        <v>0</v>
      </c>
      <c r="I1102" s="15">
        <f t="shared" si="325"/>
        <v>0</v>
      </c>
      <c r="J1102" s="15">
        <f t="shared" si="325"/>
        <v>2372315</v>
      </c>
      <c r="K1102" s="15">
        <f t="shared" si="325"/>
        <v>0</v>
      </c>
    </row>
    <row r="1103" spans="1:11" x14ac:dyDescent="0.25">
      <c r="A1103" s="18" t="s">
        <v>99</v>
      </c>
      <c r="B1103" s="8" t="s">
        <v>695</v>
      </c>
      <c r="C1103" s="7">
        <v>200</v>
      </c>
      <c r="D1103" s="14" t="s">
        <v>100</v>
      </c>
      <c r="E1103" s="14"/>
      <c r="F1103" s="15">
        <f>F1104</f>
        <v>2372315</v>
      </c>
      <c r="G1103" s="15">
        <f t="shared" si="325"/>
        <v>0</v>
      </c>
      <c r="H1103" s="15">
        <f t="shared" si="325"/>
        <v>0</v>
      </c>
      <c r="I1103" s="15">
        <f t="shared" si="325"/>
        <v>0</v>
      </c>
      <c r="J1103" s="15">
        <f t="shared" si="325"/>
        <v>2372315</v>
      </c>
      <c r="K1103" s="15">
        <f t="shared" si="325"/>
        <v>0</v>
      </c>
    </row>
    <row r="1104" spans="1:11" x14ac:dyDescent="0.25">
      <c r="A1104" s="18" t="s">
        <v>101</v>
      </c>
      <c r="B1104" s="8" t="s">
        <v>695</v>
      </c>
      <c r="C1104" s="7">
        <v>200</v>
      </c>
      <c r="D1104" s="8" t="s">
        <v>100</v>
      </c>
      <c r="E1104" s="8" t="s">
        <v>102</v>
      </c>
      <c r="F1104" s="15">
        <f>'[1]8. разд '!F434</f>
        <v>2372315</v>
      </c>
      <c r="G1104" s="15">
        <f>'[1]8. разд '!G434</f>
        <v>0</v>
      </c>
      <c r="H1104" s="15">
        <f>'[1]8. разд '!H434</f>
        <v>0</v>
      </c>
      <c r="I1104" s="15">
        <f>'[1]8. разд '!I434</f>
        <v>0</v>
      </c>
      <c r="J1104" s="15">
        <f>'[1]8. разд '!J434</f>
        <v>2372315</v>
      </c>
      <c r="K1104" s="15">
        <f>'[1]8. разд '!K434</f>
        <v>0</v>
      </c>
    </row>
    <row r="1105" spans="1:11" s="16" customFormat="1" ht="25.5" x14ac:dyDescent="0.25">
      <c r="A1105" s="18" t="s">
        <v>696</v>
      </c>
      <c r="B1105" s="8" t="s">
        <v>697</v>
      </c>
      <c r="C1105" s="8"/>
      <c r="D1105" s="14"/>
      <c r="E1105" s="14"/>
      <c r="F1105" s="15" t="e">
        <f>F1106+F1110+#REF!+#REF!</f>
        <v>#REF!</v>
      </c>
      <c r="G1105" s="15" t="e">
        <f>G1106+G1110+#REF!+#REF!</f>
        <v>#REF!</v>
      </c>
      <c r="H1105" s="15" t="e">
        <f>H1106+H1110+#REF!+#REF!</f>
        <v>#REF!</v>
      </c>
      <c r="I1105" s="15" t="e">
        <f>I1106+I1110+#REF!+#REF!</f>
        <v>#REF!</v>
      </c>
      <c r="J1105" s="15">
        <f>J1106+J1110</f>
        <v>2452980.96</v>
      </c>
      <c r="K1105" s="15">
        <f>K1106+K1110</f>
        <v>0</v>
      </c>
    </row>
    <row r="1106" spans="1:11" ht="38.25" x14ac:dyDescent="0.25">
      <c r="A1106" s="18" t="s">
        <v>698</v>
      </c>
      <c r="B1106" s="8" t="s">
        <v>699</v>
      </c>
      <c r="C1106" s="8"/>
      <c r="D1106" s="14"/>
      <c r="E1106" s="14"/>
      <c r="F1106" s="15">
        <f>F1107</f>
        <v>1244938.83</v>
      </c>
      <c r="G1106" s="15">
        <f t="shared" ref="G1106:K1108" si="326">G1107</f>
        <v>0</v>
      </c>
      <c r="H1106" s="15">
        <f t="shared" si="326"/>
        <v>0</v>
      </c>
      <c r="I1106" s="15">
        <f t="shared" si="326"/>
        <v>0</v>
      </c>
      <c r="J1106" s="15">
        <f t="shared" si="326"/>
        <v>1244938.83</v>
      </c>
      <c r="K1106" s="15">
        <f t="shared" si="326"/>
        <v>0</v>
      </c>
    </row>
    <row r="1107" spans="1:11" ht="63.75" x14ac:dyDescent="0.25">
      <c r="A1107" s="17" t="s">
        <v>21</v>
      </c>
      <c r="B1107" s="8" t="s">
        <v>699</v>
      </c>
      <c r="C1107" s="8" t="s">
        <v>366</v>
      </c>
      <c r="D1107" s="14"/>
      <c r="E1107" s="14"/>
      <c r="F1107" s="15">
        <f>F1108</f>
        <v>1244938.83</v>
      </c>
      <c r="G1107" s="15">
        <f t="shared" si="326"/>
        <v>0</v>
      </c>
      <c r="H1107" s="15">
        <f t="shared" si="326"/>
        <v>0</v>
      </c>
      <c r="I1107" s="15">
        <f t="shared" si="326"/>
        <v>0</v>
      </c>
      <c r="J1107" s="15">
        <f t="shared" si="326"/>
        <v>1244938.83</v>
      </c>
      <c r="K1107" s="15">
        <f t="shared" si="326"/>
        <v>0</v>
      </c>
    </row>
    <row r="1108" spans="1:11" x14ac:dyDescent="0.25">
      <c r="A1108" s="17" t="s">
        <v>47</v>
      </c>
      <c r="B1108" s="8" t="s">
        <v>699</v>
      </c>
      <c r="C1108" s="8" t="s">
        <v>366</v>
      </c>
      <c r="D1108" s="8" t="s">
        <v>48</v>
      </c>
      <c r="E1108" s="8"/>
      <c r="F1108" s="15">
        <f>F1109</f>
        <v>1244938.83</v>
      </c>
      <c r="G1108" s="15">
        <f t="shared" si="326"/>
        <v>0</v>
      </c>
      <c r="H1108" s="15">
        <f t="shared" si="326"/>
        <v>0</v>
      </c>
      <c r="I1108" s="15">
        <f t="shared" si="326"/>
        <v>0</v>
      </c>
      <c r="J1108" s="15">
        <f t="shared" si="326"/>
        <v>1244938.83</v>
      </c>
      <c r="K1108" s="15">
        <f t="shared" si="326"/>
        <v>0</v>
      </c>
    </row>
    <row r="1109" spans="1:11" ht="38.25" x14ac:dyDescent="0.25">
      <c r="A1109" s="17" t="s">
        <v>210</v>
      </c>
      <c r="B1109" s="8" t="s">
        <v>699</v>
      </c>
      <c r="C1109" s="8" t="s">
        <v>366</v>
      </c>
      <c r="D1109" s="8" t="s">
        <v>48</v>
      </c>
      <c r="E1109" s="8" t="s">
        <v>62</v>
      </c>
      <c r="F1109" s="15">
        <f>'[1]8. разд '!F108</f>
        <v>1244938.83</v>
      </c>
      <c r="G1109" s="15">
        <f>'[1]8. разд '!G108</f>
        <v>0</v>
      </c>
      <c r="H1109" s="15">
        <f>'[1]8. разд '!H108</f>
        <v>0</v>
      </c>
      <c r="I1109" s="15">
        <f>'[1]8. разд '!I108</f>
        <v>0</v>
      </c>
      <c r="J1109" s="15">
        <f>'[1]8. разд '!J108</f>
        <v>1244938.83</v>
      </c>
      <c r="K1109" s="15">
        <f>'[1]8. разд '!K108</f>
        <v>0</v>
      </c>
    </row>
    <row r="1110" spans="1:11" ht="25.5" x14ac:dyDescent="0.25">
      <c r="A1110" s="17" t="s">
        <v>155</v>
      </c>
      <c r="B1110" s="8" t="s">
        <v>700</v>
      </c>
      <c r="C1110" s="7"/>
      <c r="D1110" s="14"/>
      <c r="E1110" s="14"/>
      <c r="F1110" s="15">
        <f>F1111</f>
        <v>1208042.1299999999</v>
      </c>
      <c r="G1110" s="15">
        <f t="shared" ref="G1110:K1112" si="327">G1111</f>
        <v>0</v>
      </c>
      <c r="H1110" s="15">
        <f t="shared" si="327"/>
        <v>0</v>
      </c>
      <c r="I1110" s="15">
        <f t="shared" si="327"/>
        <v>0</v>
      </c>
      <c r="J1110" s="15">
        <f t="shared" si="327"/>
        <v>1208042.1299999999</v>
      </c>
      <c r="K1110" s="15">
        <f t="shared" si="327"/>
        <v>0</v>
      </c>
    </row>
    <row r="1111" spans="1:11" ht="63.75" x14ac:dyDescent="0.25">
      <c r="A1111" s="17" t="s">
        <v>21</v>
      </c>
      <c r="B1111" s="8" t="s">
        <v>700</v>
      </c>
      <c r="C1111" s="7">
        <v>100</v>
      </c>
      <c r="D1111" s="14"/>
      <c r="E1111" s="14"/>
      <c r="F1111" s="15">
        <f>F1112</f>
        <v>1208042.1299999999</v>
      </c>
      <c r="G1111" s="15">
        <f t="shared" si="327"/>
        <v>0</v>
      </c>
      <c r="H1111" s="15">
        <f t="shared" si="327"/>
        <v>0</v>
      </c>
      <c r="I1111" s="15">
        <f t="shared" si="327"/>
        <v>0</v>
      </c>
      <c r="J1111" s="15">
        <f t="shared" si="327"/>
        <v>1208042.1299999999</v>
      </c>
      <c r="K1111" s="15">
        <f t="shared" si="327"/>
        <v>0</v>
      </c>
    </row>
    <row r="1112" spans="1:11" x14ac:dyDescent="0.25">
      <c r="A1112" s="17" t="s">
        <v>47</v>
      </c>
      <c r="B1112" s="8" t="s">
        <v>700</v>
      </c>
      <c r="C1112" s="7">
        <v>100</v>
      </c>
      <c r="D1112" s="8" t="s">
        <v>48</v>
      </c>
      <c r="E1112" s="8"/>
      <c r="F1112" s="15">
        <f>F1113</f>
        <v>1208042.1299999999</v>
      </c>
      <c r="G1112" s="15">
        <f t="shared" si="327"/>
        <v>0</v>
      </c>
      <c r="H1112" s="15">
        <f t="shared" si="327"/>
        <v>0</v>
      </c>
      <c r="I1112" s="15">
        <f t="shared" si="327"/>
        <v>0</v>
      </c>
      <c r="J1112" s="15">
        <f t="shared" si="327"/>
        <v>1208042.1299999999</v>
      </c>
      <c r="K1112" s="15">
        <f t="shared" si="327"/>
        <v>0</v>
      </c>
    </row>
    <row r="1113" spans="1:11" ht="38.25" x14ac:dyDescent="0.25">
      <c r="A1113" s="17" t="s">
        <v>210</v>
      </c>
      <c r="B1113" s="8" t="s">
        <v>700</v>
      </c>
      <c r="C1113" s="7">
        <v>100</v>
      </c>
      <c r="D1113" s="8" t="s">
        <v>48</v>
      </c>
      <c r="E1113" s="8" t="s">
        <v>62</v>
      </c>
      <c r="F1113" s="15">
        <f>'[1]8. разд '!F110</f>
        <v>1208042.1299999999</v>
      </c>
      <c r="G1113" s="15">
        <f>'[1]8. разд '!G110</f>
        <v>0</v>
      </c>
      <c r="H1113" s="15">
        <f>'[1]8. разд '!H110</f>
        <v>0</v>
      </c>
      <c r="I1113" s="15">
        <f>'[1]8. разд '!I110</f>
        <v>0</v>
      </c>
      <c r="J1113" s="15">
        <f>'[1]8. разд '!J110</f>
        <v>1208042.1299999999</v>
      </c>
      <c r="K1113" s="15">
        <f>'[1]8. разд '!K110</f>
        <v>0</v>
      </c>
    </row>
    <row r="1114" spans="1:11" s="16" customFormat="1" ht="25.5" x14ac:dyDescent="0.25">
      <c r="A1114" s="18" t="s">
        <v>701</v>
      </c>
      <c r="B1114" s="8" t="s">
        <v>702</v>
      </c>
      <c r="C1114" s="7"/>
      <c r="D1114" s="14"/>
      <c r="E1114" s="14"/>
      <c r="F1114" s="15" t="e">
        <f t="shared" ref="F1114:K1114" si="328">F1115+F1119+F1126</f>
        <v>#REF!</v>
      </c>
      <c r="G1114" s="15" t="e">
        <f t="shared" si="328"/>
        <v>#REF!</v>
      </c>
      <c r="H1114" s="15" t="e">
        <f t="shared" si="328"/>
        <v>#REF!</v>
      </c>
      <c r="I1114" s="15" t="e">
        <f t="shared" si="328"/>
        <v>#REF!</v>
      </c>
      <c r="J1114" s="15">
        <f t="shared" si="328"/>
        <v>7832667.6799999997</v>
      </c>
      <c r="K1114" s="15">
        <f t="shared" si="328"/>
        <v>0</v>
      </c>
    </row>
    <row r="1115" spans="1:11" ht="51" x14ac:dyDescent="0.25">
      <c r="A1115" s="17" t="s">
        <v>158</v>
      </c>
      <c r="B1115" s="8" t="s">
        <v>703</v>
      </c>
      <c r="C1115" s="7"/>
      <c r="D1115" s="14"/>
      <c r="E1115" s="14"/>
      <c r="F1115" s="15">
        <f t="shared" ref="F1115:K1116" si="329">F1116</f>
        <v>200000</v>
      </c>
      <c r="G1115" s="15">
        <f t="shared" si="329"/>
        <v>0</v>
      </c>
      <c r="H1115" s="15">
        <f t="shared" si="329"/>
        <v>0</v>
      </c>
      <c r="I1115" s="15">
        <f t="shared" si="329"/>
        <v>0</v>
      </c>
      <c r="J1115" s="15">
        <f t="shared" si="329"/>
        <v>200000</v>
      </c>
      <c r="K1115" s="15">
        <f t="shared" si="329"/>
        <v>0</v>
      </c>
    </row>
    <row r="1116" spans="1:11" ht="63.75" x14ac:dyDescent="0.25">
      <c r="A1116" s="17" t="s">
        <v>21</v>
      </c>
      <c r="B1116" s="8" t="s">
        <v>703</v>
      </c>
      <c r="C1116" s="7">
        <v>100</v>
      </c>
      <c r="D1116" s="14"/>
      <c r="E1116" s="14"/>
      <c r="F1116" s="15">
        <f>F1117</f>
        <v>200000</v>
      </c>
      <c r="G1116" s="15">
        <f t="shared" si="329"/>
        <v>0</v>
      </c>
      <c r="H1116" s="15">
        <f t="shared" si="329"/>
        <v>0</v>
      </c>
      <c r="I1116" s="15">
        <f t="shared" si="329"/>
        <v>0</v>
      </c>
      <c r="J1116" s="15">
        <f t="shared" si="329"/>
        <v>200000</v>
      </c>
      <c r="K1116" s="15">
        <f t="shared" si="329"/>
        <v>0</v>
      </c>
    </row>
    <row r="1117" spans="1:11" ht="25.5" x14ac:dyDescent="0.25">
      <c r="A1117" s="18" t="s">
        <v>79</v>
      </c>
      <c r="B1117" s="8" t="s">
        <v>703</v>
      </c>
      <c r="C1117" s="7">
        <v>100</v>
      </c>
      <c r="D1117" s="8" t="s">
        <v>72</v>
      </c>
      <c r="E1117" s="8"/>
      <c r="F1117" s="15">
        <f t="shared" ref="F1117:K1117" si="330">F1118</f>
        <v>200000</v>
      </c>
      <c r="G1117" s="15">
        <f t="shared" si="330"/>
        <v>0</v>
      </c>
      <c r="H1117" s="15">
        <f t="shared" si="330"/>
        <v>0</v>
      </c>
      <c r="I1117" s="15">
        <f t="shared" si="330"/>
        <v>0</v>
      </c>
      <c r="J1117" s="15">
        <f t="shared" si="330"/>
        <v>200000</v>
      </c>
      <c r="K1117" s="15">
        <f t="shared" si="330"/>
        <v>0</v>
      </c>
    </row>
    <row r="1118" spans="1:11" ht="38.25" x14ac:dyDescent="0.25">
      <c r="A1118" s="18" t="s">
        <v>691</v>
      </c>
      <c r="B1118" s="8" t="s">
        <v>703</v>
      </c>
      <c r="C1118" s="7">
        <v>100</v>
      </c>
      <c r="D1118" s="8" t="s">
        <v>72</v>
      </c>
      <c r="E1118" s="8" t="s">
        <v>233</v>
      </c>
      <c r="F1118" s="15">
        <f>'[1]8. разд '!F240</f>
        <v>200000</v>
      </c>
      <c r="G1118" s="15">
        <f>'[1]8. разд '!G240</f>
        <v>0</v>
      </c>
      <c r="H1118" s="15">
        <f>'[1]8. разд '!H240</f>
        <v>0</v>
      </c>
      <c r="I1118" s="15">
        <f>'[1]8. разд '!I240</f>
        <v>0</v>
      </c>
      <c r="J1118" s="15">
        <f>'[1]8. разд '!J240</f>
        <v>200000</v>
      </c>
      <c r="K1118" s="15">
        <f>'[1]8. разд '!K240</f>
        <v>0</v>
      </c>
    </row>
    <row r="1119" spans="1:11" ht="38.25" x14ac:dyDescent="0.25">
      <c r="A1119" s="26" t="s">
        <v>179</v>
      </c>
      <c r="B1119" s="8" t="s">
        <v>704</v>
      </c>
      <c r="C1119" s="7"/>
      <c r="D1119" s="14"/>
      <c r="E1119" s="14"/>
      <c r="F1119" s="15" t="e">
        <f>F1120+F1123+#REF!</f>
        <v>#REF!</v>
      </c>
      <c r="G1119" s="15" t="e">
        <f>G1120+G1123+#REF!</f>
        <v>#REF!</v>
      </c>
      <c r="H1119" s="15" t="e">
        <f>H1120+H1123+#REF!</f>
        <v>#REF!</v>
      </c>
      <c r="I1119" s="15" t="e">
        <f>I1120+I1123+#REF!</f>
        <v>#REF!</v>
      </c>
      <c r="J1119" s="15">
        <f>J1120+J1123</f>
        <v>7556358.6799999997</v>
      </c>
      <c r="K1119" s="15">
        <f>K1120+K1123</f>
        <v>0</v>
      </c>
    </row>
    <row r="1120" spans="1:11" ht="63.75" x14ac:dyDescent="0.25">
      <c r="A1120" s="17" t="s">
        <v>21</v>
      </c>
      <c r="B1120" s="8" t="s">
        <v>704</v>
      </c>
      <c r="C1120" s="7">
        <v>100</v>
      </c>
      <c r="D1120" s="14"/>
      <c r="E1120" s="14"/>
      <c r="F1120" s="15">
        <f>F1121</f>
        <v>7705185.6799999997</v>
      </c>
      <c r="G1120" s="15">
        <f t="shared" ref="G1120:K1121" si="331">G1121</f>
        <v>0</v>
      </c>
      <c r="H1120" s="15">
        <f t="shared" si="331"/>
        <v>-478485</v>
      </c>
      <c r="I1120" s="15">
        <f t="shared" si="331"/>
        <v>0</v>
      </c>
      <c r="J1120" s="15">
        <f t="shared" si="331"/>
        <v>7226700.6799999997</v>
      </c>
      <c r="K1120" s="15">
        <f t="shared" si="331"/>
        <v>0</v>
      </c>
    </row>
    <row r="1121" spans="1:11" ht="25.5" x14ac:dyDescent="0.25">
      <c r="A1121" s="18" t="s">
        <v>79</v>
      </c>
      <c r="B1121" s="8" t="s">
        <v>704</v>
      </c>
      <c r="C1121" s="7">
        <v>100</v>
      </c>
      <c r="D1121" s="8" t="s">
        <v>72</v>
      </c>
      <c r="E1121" s="8"/>
      <c r="F1121" s="15">
        <f>F1122</f>
        <v>7705185.6799999997</v>
      </c>
      <c r="G1121" s="15">
        <f t="shared" si="331"/>
        <v>0</v>
      </c>
      <c r="H1121" s="15">
        <f t="shared" si="331"/>
        <v>-478485</v>
      </c>
      <c r="I1121" s="15">
        <f t="shared" si="331"/>
        <v>0</v>
      </c>
      <c r="J1121" s="15">
        <f t="shared" si="331"/>
        <v>7226700.6799999997</v>
      </c>
      <c r="K1121" s="15">
        <f t="shared" si="331"/>
        <v>0</v>
      </c>
    </row>
    <row r="1122" spans="1:11" ht="38.25" x14ac:dyDescent="0.25">
      <c r="A1122" s="18" t="s">
        <v>691</v>
      </c>
      <c r="B1122" s="8" t="s">
        <v>704</v>
      </c>
      <c r="C1122" s="7">
        <v>100</v>
      </c>
      <c r="D1122" s="8" t="s">
        <v>72</v>
      </c>
      <c r="E1122" s="8" t="s">
        <v>233</v>
      </c>
      <c r="F1122" s="15">
        <f>'[1]8. разд '!F242</f>
        <v>7705185.6799999997</v>
      </c>
      <c r="G1122" s="15">
        <f>'[1]8. разд '!G242</f>
        <v>0</v>
      </c>
      <c r="H1122" s="15">
        <f>'[1]8. разд '!H242</f>
        <v>-478485</v>
      </c>
      <c r="I1122" s="15">
        <f>'[1]8. разд '!I242</f>
        <v>0</v>
      </c>
      <c r="J1122" s="15">
        <f>'[1]8. разд '!J242</f>
        <v>7226700.6799999997</v>
      </c>
      <c r="K1122" s="15">
        <f>'[1]8. разд '!K242</f>
        <v>0</v>
      </c>
    </row>
    <row r="1123" spans="1:11" ht="25.5" x14ac:dyDescent="0.25">
      <c r="A1123" s="17" t="s">
        <v>25</v>
      </c>
      <c r="B1123" s="8" t="s">
        <v>704</v>
      </c>
      <c r="C1123" s="7">
        <v>200</v>
      </c>
      <c r="D1123" s="14"/>
      <c r="E1123" s="14"/>
      <c r="F1123" s="15">
        <f>F1124</f>
        <v>408836</v>
      </c>
      <c r="G1123" s="15">
        <f t="shared" ref="G1123:K1124" si="332">G1124</f>
        <v>0</v>
      </c>
      <c r="H1123" s="15">
        <f t="shared" si="332"/>
        <v>-79178</v>
      </c>
      <c r="I1123" s="15">
        <f t="shared" si="332"/>
        <v>0</v>
      </c>
      <c r="J1123" s="15">
        <f t="shared" si="332"/>
        <v>329658</v>
      </c>
      <c r="K1123" s="15">
        <f t="shared" si="332"/>
        <v>0</v>
      </c>
    </row>
    <row r="1124" spans="1:11" ht="25.5" x14ac:dyDescent="0.25">
      <c r="A1124" s="18" t="s">
        <v>79</v>
      </c>
      <c r="B1124" s="8" t="s">
        <v>704</v>
      </c>
      <c r="C1124" s="7">
        <v>200</v>
      </c>
      <c r="D1124" s="8" t="s">
        <v>72</v>
      </c>
      <c r="E1124" s="8"/>
      <c r="F1124" s="15">
        <f>F1125</f>
        <v>408836</v>
      </c>
      <c r="G1124" s="15">
        <f t="shared" si="332"/>
        <v>0</v>
      </c>
      <c r="H1124" s="15">
        <f t="shared" si="332"/>
        <v>-79178</v>
      </c>
      <c r="I1124" s="15">
        <f t="shared" si="332"/>
        <v>0</v>
      </c>
      <c r="J1124" s="15">
        <f t="shared" si="332"/>
        <v>329658</v>
      </c>
      <c r="K1124" s="15">
        <f t="shared" si="332"/>
        <v>0</v>
      </c>
    </row>
    <row r="1125" spans="1:11" ht="38.25" x14ac:dyDescent="0.25">
      <c r="A1125" s="18" t="s">
        <v>691</v>
      </c>
      <c r="B1125" s="8" t="s">
        <v>704</v>
      </c>
      <c r="C1125" s="7">
        <v>200</v>
      </c>
      <c r="D1125" s="8" t="s">
        <v>72</v>
      </c>
      <c r="E1125" s="8" t="s">
        <v>233</v>
      </c>
      <c r="F1125" s="15">
        <f>'[1]8. разд '!F243</f>
        <v>408836</v>
      </c>
      <c r="G1125" s="15">
        <f>'[1]8. разд '!G243</f>
        <v>0</v>
      </c>
      <c r="H1125" s="15">
        <f>'[1]8. разд '!H243</f>
        <v>-79178</v>
      </c>
      <c r="I1125" s="15">
        <f>'[1]8. разд '!I243</f>
        <v>0</v>
      </c>
      <c r="J1125" s="15">
        <f>'[1]8. разд '!J243</f>
        <v>329658</v>
      </c>
      <c r="K1125" s="15">
        <f>'[1]8. разд '!K243</f>
        <v>0</v>
      </c>
    </row>
    <row r="1126" spans="1:11" ht="38.25" x14ac:dyDescent="0.25">
      <c r="A1126" s="30" t="s">
        <v>368</v>
      </c>
      <c r="B1126" s="8" t="s">
        <v>705</v>
      </c>
      <c r="C1126" s="7"/>
      <c r="D1126" s="8"/>
      <c r="E1126" s="8"/>
      <c r="F1126" s="15">
        <f>F1127</f>
        <v>0</v>
      </c>
      <c r="G1126" s="15">
        <f t="shared" ref="G1126:K1128" si="333">G1127</f>
        <v>0</v>
      </c>
      <c r="H1126" s="15">
        <f t="shared" si="333"/>
        <v>76309</v>
      </c>
      <c r="I1126" s="15">
        <f t="shared" si="333"/>
        <v>0</v>
      </c>
      <c r="J1126" s="15">
        <f t="shared" si="333"/>
        <v>76309</v>
      </c>
      <c r="K1126" s="15">
        <f t="shared" si="333"/>
        <v>0</v>
      </c>
    </row>
    <row r="1127" spans="1:11" x14ac:dyDescent="0.25">
      <c r="A1127" s="17" t="s">
        <v>52</v>
      </c>
      <c r="B1127" s="8" t="s">
        <v>705</v>
      </c>
      <c r="C1127" s="7">
        <v>800</v>
      </c>
      <c r="D1127" s="8"/>
      <c r="E1127" s="8"/>
      <c r="F1127" s="15">
        <f>F1128</f>
        <v>0</v>
      </c>
      <c r="G1127" s="15">
        <f t="shared" si="333"/>
        <v>0</v>
      </c>
      <c r="H1127" s="15">
        <f t="shared" si="333"/>
        <v>76309</v>
      </c>
      <c r="I1127" s="15">
        <f t="shared" si="333"/>
        <v>0</v>
      </c>
      <c r="J1127" s="15">
        <f t="shared" si="333"/>
        <v>76309</v>
      </c>
      <c r="K1127" s="15">
        <f t="shared" si="333"/>
        <v>0</v>
      </c>
    </row>
    <row r="1128" spans="1:11" x14ac:dyDescent="0.25">
      <c r="A1128" s="18" t="s">
        <v>99</v>
      </c>
      <c r="B1128" s="8" t="s">
        <v>705</v>
      </c>
      <c r="C1128" s="7">
        <v>800</v>
      </c>
      <c r="D1128" s="8" t="s">
        <v>100</v>
      </c>
      <c r="E1128" s="8"/>
      <c r="F1128" s="15">
        <f>F1129</f>
        <v>0</v>
      </c>
      <c r="G1128" s="15">
        <f t="shared" si="333"/>
        <v>0</v>
      </c>
      <c r="H1128" s="15">
        <f t="shared" si="333"/>
        <v>76309</v>
      </c>
      <c r="I1128" s="15">
        <f t="shared" si="333"/>
        <v>0</v>
      </c>
      <c r="J1128" s="15">
        <f t="shared" si="333"/>
        <v>76309</v>
      </c>
      <c r="K1128" s="15">
        <f t="shared" si="333"/>
        <v>0</v>
      </c>
    </row>
    <row r="1129" spans="1:11" x14ac:dyDescent="0.25">
      <c r="A1129" s="18" t="s">
        <v>232</v>
      </c>
      <c r="B1129" s="8" t="s">
        <v>705</v>
      </c>
      <c r="C1129" s="7">
        <v>800</v>
      </c>
      <c r="D1129" s="8" t="s">
        <v>100</v>
      </c>
      <c r="E1129" s="8" t="s">
        <v>233</v>
      </c>
      <c r="F1129" s="15">
        <f>'[1]8. разд '!F350</f>
        <v>0</v>
      </c>
      <c r="G1129" s="15">
        <f>'[1]8. разд '!G350</f>
        <v>0</v>
      </c>
      <c r="H1129" s="15">
        <f>'[1]8. разд '!H350</f>
        <v>76309</v>
      </c>
      <c r="I1129" s="15">
        <f>'[1]8. разд '!I350</f>
        <v>0</v>
      </c>
      <c r="J1129" s="15">
        <f>'[1]8. разд '!J350</f>
        <v>76309</v>
      </c>
      <c r="K1129" s="15">
        <f>'[1]8. разд '!K350</f>
        <v>0</v>
      </c>
    </row>
    <row r="1130" spans="1:11" s="16" customFormat="1" ht="25.5" x14ac:dyDescent="0.25">
      <c r="A1130" s="17" t="s">
        <v>706</v>
      </c>
      <c r="B1130" s="8" t="s">
        <v>707</v>
      </c>
      <c r="C1130" s="7"/>
      <c r="D1130" s="14"/>
      <c r="E1130" s="14"/>
      <c r="F1130" s="15" t="e">
        <f>F1131+F1178+#REF!+#REF!+F1186+#REF!+#REF!+F1190+F1140+F1150+F1158+F1168</f>
        <v>#REF!</v>
      </c>
      <c r="G1130" s="15" t="e">
        <f>G1131+G1178+#REF!+#REF!+G1186+#REF!+#REF!+G1190+G1140+G1150+G1158+G1168</f>
        <v>#REF!</v>
      </c>
      <c r="H1130" s="15" t="e">
        <f>H1131+H1178+#REF!+#REF!+H1186+#REF!+#REF!+H1190+H1140+H1150+H1158+H1168</f>
        <v>#REF!</v>
      </c>
      <c r="I1130" s="15" t="e">
        <f>I1131+I1178+#REF!+#REF!+I1186+#REF!+#REF!+I1190+I1140+I1150+I1158+I1168</f>
        <v>#REF!</v>
      </c>
      <c r="J1130" s="15">
        <f>J1131+J1178+J1186+J1190+J1140+J1150+J1158+J1168</f>
        <v>96057449.670000002</v>
      </c>
      <c r="K1130" s="15">
        <f>K1131+K1178+K1186+K1190+K1140+K1150+K1158+K1168</f>
        <v>0</v>
      </c>
    </row>
    <row r="1131" spans="1:11" ht="51" x14ac:dyDescent="0.25">
      <c r="A1131" s="17" t="s">
        <v>158</v>
      </c>
      <c r="B1131" s="8" t="s">
        <v>708</v>
      </c>
      <c r="C1131" s="7"/>
      <c r="D1131" s="14"/>
      <c r="E1131" s="14"/>
      <c r="F1131" s="15">
        <f t="shared" ref="F1131:K1131" si="334">F1132</f>
        <v>1693000</v>
      </c>
      <c r="G1131" s="15">
        <f t="shared" si="334"/>
        <v>0</v>
      </c>
      <c r="H1131" s="15">
        <f t="shared" si="334"/>
        <v>185000</v>
      </c>
      <c r="I1131" s="15">
        <f t="shared" si="334"/>
        <v>0</v>
      </c>
      <c r="J1131" s="15">
        <f t="shared" si="334"/>
        <v>1878000</v>
      </c>
      <c r="K1131" s="15">
        <f t="shared" si="334"/>
        <v>0</v>
      </c>
    </row>
    <row r="1132" spans="1:11" ht="38.25" x14ac:dyDescent="0.25">
      <c r="A1132" s="17" t="s">
        <v>51</v>
      </c>
      <c r="B1132" s="8" t="s">
        <v>708</v>
      </c>
      <c r="C1132" s="7">
        <v>600</v>
      </c>
      <c r="D1132" s="14"/>
      <c r="E1132" s="14"/>
      <c r="F1132" s="15">
        <f t="shared" ref="F1132:K1132" si="335">F1133+F1135+F1137</f>
        <v>1693000</v>
      </c>
      <c r="G1132" s="15">
        <f t="shared" si="335"/>
        <v>0</v>
      </c>
      <c r="H1132" s="15">
        <f t="shared" si="335"/>
        <v>185000</v>
      </c>
      <c r="I1132" s="15">
        <f t="shared" si="335"/>
        <v>0</v>
      </c>
      <c r="J1132" s="15">
        <f t="shared" si="335"/>
        <v>1878000</v>
      </c>
      <c r="K1132" s="15">
        <f t="shared" si="335"/>
        <v>0</v>
      </c>
    </row>
    <row r="1133" spans="1:11" x14ac:dyDescent="0.25">
      <c r="A1133" s="17" t="s">
        <v>47</v>
      </c>
      <c r="B1133" s="8" t="s">
        <v>708</v>
      </c>
      <c r="C1133" s="7">
        <v>600</v>
      </c>
      <c r="D1133" s="8" t="s">
        <v>48</v>
      </c>
      <c r="E1133" s="8"/>
      <c r="F1133" s="15">
        <f t="shared" ref="F1133:K1133" si="336">F1134</f>
        <v>750000</v>
      </c>
      <c r="G1133" s="15">
        <f t="shared" si="336"/>
        <v>0</v>
      </c>
      <c r="H1133" s="15">
        <f t="shared" si="336"/>
        <v>0</v>
      </c>
      <c r="I1133" s="15">
        <f t="shared" si="336"/>
        <v>0</v>
      </c>
      <c r="J1133" s="15">
        <f t="shared" si="336"/>
        <v>750000</v>
      </c>
      <c r="K1133" s="15">
        <f t="shared" si="336"/>
        <v>0</v>
      </c>
    </row>
    <row r="1134" spans="1:11" x14ac:dyDescent="0.25">
      <c r="A1134" s="17" t="s">
        <v>49</v>
      </c>
      <c r="B1134" s="8" t="s">
        <v>708</v>
      </c>
      <c r="C1134" s="7">
        <v>600</v>
      </c>
      <c r="D1134" s="8" t="s">
        <v>48</v>
      </c>
      <c r="E1134" s="8" t="s">
        <v>50</v>
      </c>
      <c r="F1134" s="15">
        <f>'[1]8. разд '!F207</f>
        <v>750000</v>
      </c>
      <c r="G1134" s="15">
        <f>'[1]8. разд '!G207</f>
        <v>0</v>
      </c>
      <c r="H1134" s="15">
        <f>'[1]8. разд '!H207</f>
        <v>0</v>
      </c>
      <c r="I1134" s="15">
        <f>'[1]8. разд '!I207</f>
        <v>0</v>
      </c>
      <c r="J1134" s="15">
        <f>'[1]8. разд '!J207</f>
        <v>750000</v>
      </c>
      <c r="K1134" s="15">
        <f>'[1]8. разд '!K207</f>
        <v>0</v>
      </c>
    </row>
    <row r="1135" spans="1:11" x14ac:dyDescent="0.25">
      <c r="A1135" s="17" t="s">
        <v>99</v>
      </c>
      <c r="B1135" s="8" t="s">
        <v>708</v>
      </c>
      <c r="C1135" s="7">
        <v>600</v>
      </c>
      <c r="D1135" s="14" t="s">
        <v>100</v>
      </c>
      <c r="E1135" s="14"/>
      <c r="F1135" s="15">
        <f t="shared" ref="F1135:K1135" si="337">F1136</f>
        <v>750000</v>
      </c>
      <c r="G1135" s="15">
        <f t="shared" si="337"/>
        <v>0</v>
      </c>
      <c r="H1135" s="15">
        <f t="shared" si="337"/>
        <v>0</v>
      </c>
      <c r="I1135" s="15">
        <f t="shared" si="337"/>
        <v>0</v>
      </c>
      <c r="J1135" s="15">
        <f t="shared" si="337"/>
        <v>750000</v>
      </c>
      <c r="K1135" s="15">
        <f t="shared" si="337"/>
        <v>0</v>
      </c>
    </row>
    <row r="1136" spans="1:11" x14ac:dyDescent="0.25">
      <c r="A1136" s="17" t="s">
        <v>195</v>
      </c>
      <c r="B1136" s="8" t="s">
        <v>708</v>
      </c>
      <c r="C1136" s="7">
        <v>600</v>
      </c>
      <c r="D1136" s="14" t="s">
        <v>100</v>
      </c>
      <c r="E1136" s="14" t="s">
        <v>57</v>
      </c>
      <c r="F1136" s="15">
        <f>'[1]8. разд '!F362</f>
        <v>750000</v>
      </c>
      <c r="G1136" s="15">
        <f>'[1]8. разд '!G362</f>
        <v>0</v>
      </c>
      <c r="H1136" s="15">
        <f>'[1]8. разд '!H362</f>
        <v>0</v>
      </c>
      <c r="I1136" s="15">
        <f>'[1]8. разд '!I362</f>
        <v>0</v>
      </c>
      <c r="J1136" s="15">
        <f>'[1]8. разд '!J362</f>
        <v>750000</v>
      </c>
      <c r="K1136" s="15">
        <f>'[1]8. разд '!K362</f>
        <v>0</v>
      </c>
    </row>
    <row r="1137" spans="1:11" x14ac:dyDescent="0.25">
      <c r="A1137" s="17" t="s">
        <v>709</v>
      </c>
      <c r="B1137" s="8" t="s">
        <v>708</v>
      </c>
      <c r="C1137" s="7">
        <v>600</v>
      </c>
      <c r="D1137" s="14" t="s">
        <v>102</v>
      </c>
      <c r="E1137" s="14"/>
      <c r="F1137" s="15">
        <f t="shared" ref="F1137:K1137" si="338">SUM(F1138:F1139)</f>
        <v>193000</v>
      </c>
      <c r="G1137" s="15">
        <f t="shared" si="338"/>
        <v>0</v>
      </c>
      <c r="H1137" s="15">
        <f t="shared" si="338"/>
        <v>185000</v>
      </c>
      <c r="I1137" s="15">
        <f t="shared" si="338"/>
        <v>0</v>
      </c>
      <c r="J1137" s="15">
        <f t="shared" si="338"/>
        <v>378000</v>
      </c>
      <c r="K1137" s="15">
        <f t="shared" si="338"/>
        <v>0</v>
      </c>
    </row>
    <row r="1138" spans="1:11" x14ac:dyDescent="0.25">
      <c r="A1138" s="17" t="s">
        <v>711</v>
      </c>
      <c r="B1138" s="8" t="s">
        <v>708</v>
      </c>
      <c r="C1138" s="7">
        <v>600</v>
      </c>
      <c r="D1138" s="14" t="s">
        <v>102</v>
      </c>
      <c r="E1138" s="14" t="s">
        <v>276</v>
      </c>
      <c r="F1138" s="15">
        <f>'[1]8. разд '!F1089</f>
        <v>193000</v>
      </c>
      <c r="G1138" s="15">
        <f>'[1]8. разд '!G1089</f>
        <v>0</v>
      </c>
      <c r="H1138" s="15">
        <f>'[1]8. разд '!H1089</f>
        <v>0</v>
      </c>
      <c r="I1138" s="15">
        <f>'[1]8. разд '!I1089</f>
        <v>0</v>
      </c>
      <c r="J1138" s="15">
        <f>'[1]8. разд '!J1089</f>
        <v>193000</v>
      </c>
      <c r="K1138" s="15">
        <f>'[1]8. разд '!K1089</f>
        <v>0</v>
      </c>
    </row>
    <row r="1139" spans="1:11" ht="25.5" x14ac:dyDescent="0.25">
      <c r="A1139" s="26" t="s">
        <v>712</v>
      </c>
      <c r="B1139" s="8" t="s">
        <v>708</v>
      </c>
      <c r="C1139" s="7">
        <v>600</v>
      </c>
      <c r="D1139" s="14" t="s">
        <v>102</v>
      </c>
      <c r="E1139" s="14" t="s">
        <v>100</v>
      </c>
      <c r="F1139" s="15">
        <f>'[1]8. разд '!F1108</f>
        <v>0</v>
      </c>
      <c r="G1139" s="15">
        <f>'[1]8. разд '!G1108</f>
        <v>0</v>
      </c>
      <c r="H1139" s="15">
        <f>'[1]8. разд '!H1108</f>
        <v>185000</v>
      </c>
      <c r="I1139" s="15">
        <f>'[1]8. разд '!I1108</f>
        <v>0</v>
      </c>
      <c r="J1139" s="15">
        <f>'[1]8. разд '!J1108</f>
        <v>185000</v>
      </c>
      <c r="K1139" s="15">
        <f>'[1]8. разд '!K1108</f>
        <v>0</v>
      </c>
    </row>
    <row r="1140" spans="1:11" ht="38.25" x14ac:dyDescent="0.25">
      <c r="A1140" s="29" t="s">
        <v>341</v>
      </c>
      <c r="B1140" s="8" t="s">
        <v>713</v>
      </c>
      <c r="C1140" s="7"/>
      <c r="D1140" s="14"/>
      <c r="E1140" s="14"/>
      <c r="F1140" s="15">
        <f>F1141</f>
        <v>72300179.590000004</v>
      </c>
      <c r="G1140" s="15">
        <f t="shared" ref="G1140:K1142" si="339">G1141</f>
        <v>0</v>
      </c>
      <c r="H1140" s="15">
        <f t="shared" si="339"/>
        <v>478485</v>
      </c>
      <c r="I1140" s="15">
        <f t="shared" si="339"/>
        <v>0</v>
      </c>
      <c r="J1140" s="15">
        <f t="shared" si="339"/>
        <v>72778664.590000004</v>
      </c>
      <c r="K1140" s="15">
        <f t="shared" si="339"/>
        <v>0</v>
      </c>
    </row>
    <row r="1141" spans="1:11" ht="38.25" x14ac:dyDescent="0.25">
      <c r="A1141" s="17" t="s">
        <v>51</v>
      </c>
      <c r="B1141" s="8" t="s">
        <v>713</v>
      </c>
      <c r="C1141" s="7">
        <v>600</v>
      </c>
      <c r="D1141" s="14"/>
      <c r="E1141" s="14"/>
      <c r="F1141" s="15">
        <f>F1142+F1144+F1146</f>
        <v>72300179.590000004</v>
      </c>
      <c r="G1141" s="15">
        <f t="shared" ref="G1141:K1141" si="340">G1142+G1144+G1146</f>
        <v>0</v>
      </c>
      <c r="H1141" s="15">
        <f t="shared" si="340"/>
        <v>478485</v>
      </c>
      <c r="I1141" s="15">
        <f t="shared" si="340"/>
        <v>0</v>
      </c>
      <c r="J1141" s="15">
        <f t="shared" si="340"/>
        <v>72778664.590000004</v>
      </c>
      <c r="K1141" s="15">
        <f t="shared" si="340"/>
        <v>0</v>
      </c>
    </row>
    <row r="1142" spans="1:11" x14ac:dyDescent="0.25">
      <c r="A1142" s="17" t="s">
        <v>47</v>
      </c>
      <c r="B1142" s="8" t="s">
        <v>713</v>
      </c>
      <c r="C1142" s="7">
        <v>600</v>
      </c>
      <c r="D1142" s="8" t="s">
        <v>48</v>
      </c>
      <c r="E1142" s="8"/>
      <c r="F1142" s="15">
        <f>F1143</f>
        <v>37673312.649999999</v>
      </c>
      <c r="G1142" s="15">
        <f t="shared" si="339"/>
        <v>0</v>
      </c>
      <c r="H1142" s="15">
        <f t="shared" si="339"/>
        <v>478485</v>
      </c>
      <c r="I1142" s="15">
        <f t="shared" si="339"/>
        <v>0</v>
      </c>
      <c r="J1142" s="15">
        <f t="shared" si="339"/>
        <v>38151797.649999999</v>
      </c>
      <c r="K1142" s="15">
        <f t="shared" si="339"/>
        <v>0</v>
      </c>
    </row>
    <row r="1143" spans="1:11" x14ac:dyDescent="0.25">
      <c r="A1143" s="17" t="s">
        <v>49</v>
      </c>
      <c r="B1143" s="8" t="s">
        <v>713</v>
      </c>
      <c r="C1143" s="7">
        <v>600</v>
      </c>
      <c r="D1143" s="8" t="s">
        <v>48</v>
      </c>
      <c r="E1143" s="8" t="s">
        <v>50</v>
      </c>
      <c r="F1143" s="15">
        <f>'[1]8. разд '!F211</f>
        <v>37673312.649999999</v>
      </c>
      <c r="G1143" s="15">
        <f>'[1]8. разд '!G211</f>
        <v>0</v>
      </c>
      <c r="H1143" s="15">
        <f>'[1]8. разд '!H211</f>
        <v>478485</v>
      </c>
      <c r="I1143" s="15">
        <f>'[1]8. разд '!I211</f>
        <v>0</v>
      </c>
      <c r="J1143" s="15">
        <f>'[1]8. разд '!J211</f>
        <v>38151797.649999999</v>
      </c>
      <c r="K1143" s="15">
        <f>'[1]8. разд '!K211</f>
        <v>0</v>
      </c>
    </row>
    <row r="1144" spans="1:11" x14ac:dyDescent="0.25">
      <c r="A1144" s="17" t="s">
        <v>99</v>
      </c>
      <c r="B1144" s="8" t="s">
        <v>713</v>
      </c>
      <c r="C1144" s="7">
        <v>600</v>
      </c>
      <c r="D1144" s="14" t="s">
        <v>100</v>
      </c>
      <c r="E1144" s="14"/>
      <c r="F1144" s="15">
        <f>F1145</f>
        <v>21132217.539999999</v>
      </c>
      <c r="G1144" s="15">
        <f t="shared" ref="G1144:K1144" si="341">G1145</f>
        <v>0</v>
      </c>
      <c r="H1144" s="15">
        <f t="shared" si="341"/>
        <v>0</v>
      </c>
      <c r="I1144" s="15">
        <f t="shared" si="341"/>
        <v>0</v>
      </c>
      <c r="J1144" s="15">
        <f t="shared" si="341"/>
        <v>21132217.539999999</v>
      </c>
      <c r="K1144" s="15">
        <f t="shared" si="341"/>
        <v>0</v>
      </c>
    </row>
    <row r="1145" spans="1:11" x14ac:dyDescent="0.25">
      <c r="A1145" s="17" t="s">
        <v>195</v>
      </c>
      <c r="B1145" s="8" t="s">
        <v>713</v>
      </c>
      <c r="C1145" s="7">
        <v>600</v>
      </c>
      <c r="D1145" s="14" t="s">
        <v>100</v>
      </c>
      <c r="E1145" s="14" t="s">
        <v>57</v>
      </c>
      <c r="F1145" s="15">
        <f>'[1]8. разд '!F366</f>
        <v>21132217.539999999</v>
      </c>
      <c r="G1145" s="15">
        <f>'[1]8. разд '!G366</f>
        <v>0</v>
      </c>
      <c r="H1145" s="15">
        <f>'[1]8. разд '!H366</f>
        <v>0</v>
      </c>
      <c r="I1145" s="15">
        <f>'[1]8. разд '!I366</f>
        <v>0</v>
      </c>
      <c r="J1145" s="15">
        <f>'[1]8. разд '!J366</f>
        <v>21132217.539999999</v>
      </c>
      <c r="K1145" s="15">
        <f>'[1]8. разд '!K366</f>
        <v>0</v>
      </c>
    </row>
    <row r="1146" spans="1:11" x14ac:dyDescent="0.25">
      <c r="A1146" s="17" t="s">
        <v>709</v>
      </c>
      <c r="B1146" s="8" t="s">
        <v>713</v>
      </c>
      <c r="C1146" s="7">
        <v>600</v>
      </c>
      <c r="D1146" s="14" t="s">
        <v>102</v>
      </c>
      <c r="E1146" s="14"/>
      <c r="F1146" s="15">
        <f>SUM(F1147:F1149)</f>
        <v>13494649.4</v>
      </c>
      <c r="G1146" s="15">
        <f t="shared" ref="G1146:K1146" si="342">SUM(G1147:G1149)</f>
        <v>0</v>
      </c>
      <c r="H1146" s="15">
        <f t="shared" si="342"/>
        <v>0</v>
      </c>
      <c r="I1146" s="15">
        <f t="shared" si="342"/>
        <v>0</v>
      </c>
      <c r="J1146" s="15">
        <f t="shared" si="342"/>
        <v>13494649.4</v>
      </c>
      <c r="K1146" s="15">
        <f t="shared" si="342"/>
        <v>0</v>
      </c>
    </row>
    <row r="1147" spans="1:11" x14ac:dyDescent="0.25">
      <c r="A1147" s="17" t="s">
        <v>710</v>
      </c>
      <c r="B1147" s="8" t="s">
        <v>713</v>
      </c>
      <c r="C1147" s="7">
        <v>600</v>
      </c>
      <c r="D1147" s="14" t="s">
        <v>102</v>
      </c>
      <c r="E1147" s="14" t="s">
        <v>48</v>
      </c>
      <c r="F1147" s="15">
        <f>'[1]8. разд '!F1076</f>
        <v>4783669.4000000004</v>
      </c>
      <c r="G1147" s="15">
        <f>'[1]8. разд '!G1076</f>
        <v>0</v>
      </c>
      <c r="H1147" s="15">
        <f>'[1]8. разд '!H1076</f>
        <v>-2400000</v>
      </c>
      <c r="I1147" s="15">
        <f>'[1]8. разд '!I1076</f>
        <v>0</v>
      </c>
      <c r="J1147" s="15">
        <f>'[1]8. разд '!J1076</f>
        <v>2383669.4000000004</v>
      </c>
      <c r="K1147" s="15">
        <f>'[1]8. разд '!K1076</f>
        <v>0</v>
      </c>
    </row>
    <row r="1148" spans="1:11" x14ac:dyDescent="0.25">
      <c r="A1148" s="17" t="s">
        <v>711</v>
      </c>
      <c r="B1148" s="8" t="s">
        <v>713</v>
      </c>
      <c r="C1148" s="7">
        <v>600</v>
      </c>
      <c r="D1148" s="14" t="s">
        <v>102</v>
      </c>
      <c r="E1148" s="14" t="s">
        <v>276</v>
      </c>
      <c r="F1148" s="15">
        <f>'[1]8. разд '!F1093</f>
        <v>8710980</v>
      </c>
      <c r="G1148" s="15">
        <f>'[1]8. разд '!G1093</f>
        <v>0</v>
      </c>
      <c r="H1148" s="15">
        <f>'[1]8. разд '!H1093</f>
        <v>0</v>
      </c>
      <c r="I1148" s="15">
        <f>'[1]8. разд '!I1093</f>
        <v>0</v>
      </c>
      <c r="J1148" s="15">
        <f>'[1]8. разд '!J1093</f>
        <v>8710980</v>
      </c>
      <c r="K1148" s="15">
        <f>'[1]8. разд '!K1093</f>
        <v>0</v>
      </c>
    </row>
    <row r="1149" spans="1:11" ht="25.5" x14ac:dyDescent="0.25">
      <c r="A1149" s="26" t="s">
        <v>712</v>
      </c>
      <c r="B1149" s="8" t="s">
        <v>713</v>
      </c>
      <c r="C1149" s="7">
        <v>600</v>
      </c>
      <c r="D1149" s="14" t="s">
        <v>102</v>
      </c>
      <c r="E1149" s="14" t="s">
        <v>100</v>
      </c>
      <c r="F1149" s="15">
        <f>'[1]8. разд '!F1110</f>
        <v>0</v>
      </c>
      <c r="G1149" s="15">
        <f>'[1]8. разд '!G1110</f>
        <v>0</v>
      </c>
      <c r="H1149" s="15">
        <f>'[1]8. разд '!H1110</f>
        <v>2400000</v>
      </c>
      <c r="I1149" s="15">
        <f>'[1]8. разд '!I1110</f>
        <v>0</v>
      </c>
      <c r="J1149" s="15">
        <f>'[1]8. разд '!J1110</f>
        <v>2400000</v>
      </c>
      <c r="K1149" s="15">
        <f>'[1]8. разд '!K1110</f>
        <v>0</v>
      </c>
    </row>
    <row r="1150" spans="1:11" ht="25.5" x14ac:dyDescent="0.25">
      <c r="A1150" s="29" t="s">
        <v>343</v>
      </c>
      <c r="B1150" s="8" t="s">
        <v>714</v>
      </c>
      <c r="C1150" s="7"/>
      <c r="D1150" s="14"/>
      <c r="E1150" s="14"/>
      <c r="F1150" s="15">
        <f>F1151</f>
        <v>976583.7</v>
      </c>
      <c r="G1150" s="15">
        <f t="shared" ref="G1150:K1152" si="343">G1151</f>
        <v>0</v>
      </c>
      <c r="H1150" s="15">
        <f t="shared" si="343"/>
        <v>0</v>
      </c>
      <c r="I1150" s="15">
        <f t="shared" si="343"/>
        <v>0</v>
      </c>
      <c r="J1150" s="15">
        <f t="shared" si="343"/>
        <v>976583.7</v>
      </c>
      <c r="K1150" s="15">
        <f t="shared" si="343"/>
        <v>0</v>
      </c>
    </row>
    <row r="1151" spans="1:11" ht="38.25" x14ac:dyDescent="0.25">
      <c r="A1151" s="17" t="s">
        <v>51</v>
      </c>
      <c r="B1151" s="8" t="s">
        <v>714</v>
      </c>
      <c r="C1151" s="7">
        <v>600</v>
      </c>
      <c r="D1151" s="14"/>
      <c r="E1151" s="14"/>
      <c r="F1151" s="15">
        <f>F1152+F1154+F1156</f>
        <v>976583.7</v>
      </c>
      <c r="G1151" s="15">
        <f t="shared" ref="G1151:K1151" si="344">G1152+G1154+G1156</f>
        <v>0</v>
      </c>
      <c r="H1151" s="15">
        <f t="shared" si="344"/>
        <v>0</v>
      </c>
      <c r="I1151" s="15">
        <f t="shared" si="344"/>
        <v>0</v>
      </c>
      <c r="J1151" s="15">
        <f t="shared" si="344"/>
        <v>976583.7</v>
      </c>
      <c r="K1151" s="15">
        <f t="shared" si="344"/>
        <v>0</v>
      </c>
    </row>
    <row r="1152" spans="1:11" x14ac:dyDescent="0.25">
      <c r="A1152" s="17" t="s">
        <v>47</v>
      </c>
      <c r="B1152" s="8" t="s">
        <v>714</v>
      </c>
      <c r="C1152" s="7">
        <v>600</v>
      </c>
      <c r="D1152" s="8" t="s">
        <v>48</v>
      </c>
      <c r="E1152" s="8"/>
      <c r="F1152" s="15">
        <f>F1153</f>
        <v>580560.02</v>
      </c>
      <c r="G1152" s="15">
        <f t="shared" si="343"/>
        <v>0</v>
      </c>
      <c r="H1152" s="15">
        <f t="shared" si="343"/>
        <v>0</v>
      </c>
      <c r="I1152" s="15">
        <f t="shared" si="343"/>
        <v>0</v>
      </c>
      <c r="J1152" s="15">
        <f t="shared" si="343"/>
        <v>580560.02</v>
      </c>
      <c r="K1152" s="15">
        <f t="shared" si="343"/>
        <v>0</v>
      </c>
    </row>
    <row r="1153" spans="1:11" x14ac:dyDescent="0.25">
      <c r="A1153" s="17" t="s">
        <v>49</v>
      </c>
      <c r="B1153" s="8" t="s">
        <v>714</v>
      </c>
      <c r="C1153" s="7">
        <v>600</v>
      </c>
      <c r="D1153" s="8" t="s">
        <v>48</v>
      </c>
      <c r="E1153" s="8" t="s">
        <v>50</v>
      </c>
      <c r="F1153" s="15">
        <f>'[1]8. разд '!F213</f>
        <v>580560.02</v>
      </c>
      <c r="G1153" s="15">
        <f>'[1]8. разд '!G213</f>
        <v>0</v>
      </c>
      <c r="H1153" s="15">
        <f>'[1]8. разд '!H213</f>
        <v>0</v>
      </c>
      <c r="I1153" s="15">
        <f>'[1]8. разд '!I213</f>
        <v>0</v>
      </c>
      <c r="J1153" s="15">
        <f>'[1]8. разд '!J213</f>
        <v>580560.02</v>
      </c>
      <c r="K1153" s="15">
        <f>'[1]8. разд '!K213</f>
        <v>0</v>
      </c>
    </row>
    <row r="1154" spans="1:11" x14ac:dyDescent="0.25">
      <c r="A1154" s="17" t="s">
        <v>99</v>
      </c>
      <c r="B1154" s="8" t="s">
        <v>714</v>
      </c>
      <c r="C1154" s="7">
        <v>600</v>
      </c>
      <c r="D1154" s="14" t="s">
        <v>100</v>
      </c>
      <c r="E1154" s="14"/>
      <c r="F1154" s="15">
        <f>F1155</f>
        <v>307921.68</v>
      </c>
      <c r="G1154" s="15">
        <f t="shared" ref="G1154:K1154" si="345">G1155</f>
        <v>0</v>
      </c>
      <c r="H1154" s="15">
        <f t="shared" si="345"/>
        <v>0</v>
      </c>
      <c r="I1154" s="15">
        <f t="shared" si="345"/>
        <v>0</v>
      </c>
      <c r="J1154" s="15">
        <f t="shared" si="345"/>
        <v>307921.68</v>
      </c>
      <c r="K1154" s="15">
        <f t="shared" si="345"/>
        <v>0</v>
      </c>
    </row>
    <row r="1155" spans="1:11" x14ac:dyDescent="0.25">
      <c r="A1155" s="17" t="s">
        <v>195</v>
      </c>
      <c r="B1155" s="8" t="s">
        <v>714</v>
      </c>
      <c r="C1155" s="7">
        <v>600</v>
      </c>
      <c r="D1155" s="14" t="s">
        <v>100</v>
      </c>
      <c r="E1155" s="14" t="s">
        <v>57</v>
      </c>
      <c r="F1155" s="15">
        <f>'[1]8. разд '!F368</f>
        <v>307921.68</v>
      </c>
      <c r="G1155" s="15">
        <f>'[1]8. разд '!G368</f>
        <v>0</v>
      </c>
      <c r="H1155" s="15">
        <f>'[1]8. разд '!H368</f>
        <v>0</v>
      </c>
      <c r="I1155" s="15">
        <f>'[1]8. разд '!I368</f>
        <v>0</v>
      </c>
      <c r="J1155" s="15">
        <f>'[1]8. разд '!J368</f>
        <v>307921.68</v>
      </c>
      <c r="K1155" s="15">
        <f>'[1]8. разд '!K368</f>
        <v>0</v>
      </c>
    </row>
    <row r="1156" spans="1:11" x14ac:dyDescent="0.25">
      <c r="A1156" s="17" t="s">
        <v>709</v>
      </c>
      <c r="B1156" s="8" t="s">
        <v>714</v>
      </c>
      <c r="C1156" s="7">
        <v>600</v>
      </c>
      <c r="D1156" s="14" t="s">
        <v>102</v>
      </c>
      <c r="E1156" s="14"/>
      <c r="F1156" s="15">
        <f t="shared" ref="F1156:K1156" si="346">SUM(F1157:F1157)</f>
        <v>88102</v>
      </c>
      <c r="G1156" s="15">
        <f t="shared" si="346"/>
        <v>0</v>
      </c>
      <c r="H1156" s="15">
        <f t="shared" si="346"/>
        <v>0</v>
      </c>
      <c r="I1156" s="15">
        <f t="shared" si="346"/>
        <v>0</v>
      </c>
      <c r="J1156" s="15">
        <f t="shared" si="346"/>
        <v>88102</v>
      </c>
      <c r="K1156" s="15">
        <f t="shared" si="346"/>
        <v>0</v>
      </c>
    </row>
    <row r="1157" spans="1:11" x14ac:dyDescent="0.25">
      <c r="A1157" s="17" t="s">
        <v>711</v>
      </c>
      <c r="B1157" s="8" t="s">
        <v>714</v>
      </c>
      <c r="C1157" s="7">
        <v>600</v>
      </c>
      <c r="D1157" s="14" t="s">
        <v>102</v>
      </c>
      <c r="E1157" s="14" t="s">
        <v>276</v>
      </c>
      <c r="F1157" s="15">
        <f>'[1]8. разд '!F1095</f>
        <v>88102</v>
      </c>
      <c r="G1157" s="15">
        <f>'[1]8. разд '!G1095</f>
        <v>0</v>
      </c>
      <c r="H1157" s="15">
        <f>'[1]8. разд '!H1095</f>
        <v>0</v>
      </c>
      <c r="I1157" s="15">
        <f>'[1]8. разд '!I1095</f>
        <v>0</v>
      </c>
      <c r="J1157" s="15">
        <f>'[1]8. разд '!J1095</f>
        <v>88102</v>
      </c>
      <c r="K1157" s="15">
        <f>'[1]8. разд '!K1095</f>
        <v>0</v>
      </c>
    </row>
    <row r="1158" spans="1:11" ht="25.5" x14ac:dyDescent="0.25">
      <c r="A1158" s="29" t="s">
        <v>345</v>
      </c>
      <c r="B1158" s="8" t="s">
        <v>715</v>
      </c>
      <c r="C1158" s="7"/>
      <c r="D1158" s="14"/>
      <c r="E1158" s="14"/>
      <c r="F1158" s="15">
        <f>F1159</f>
        <v>6181306.71</v>
      </c>
      <c r="G1158" s="15">
        <f t="shared" ref="G1158:K1160" si="347">G1159</f>
        <v>0</v>
      </c>
      <c r="H1158" s="15">
        <f t="shared" si="347"/>
        <v>0</v>
      </c>
      <c r="I1158" s="15">
        <f t="shared" si="347"/>
        <v>0</v>
      </c>
      <c r="J1158" s="15">
        <f t="shared" si="347"/>
        <v>6181306.71</v>
      </c>
      <c r="K1158" s="15">
        <f t="shared" si="347"/>
        <v>0</v>
      </c>
    </row>
    <row r="1159" spans="1:11" ht="38.25" x14ac:dyDescent="0.25">
      <c r="A1159" s="17" t="s">
        <v>51</v>
      </c>
      <c r="B1159" s="8" t="s">
        <v>715</v>
      </c>
      <c r="C1159" s="7">
        <v>600</v>
      </c>
      <c r="D1159" s="14"/>
      <c r="E1159" s="14"/>
      <c r="F1159" s="15">
        <f>F1160+F1162+F1164</f>
        <v>6181306.71</v>
      </c>
      <c r="G1159" s="15">
        <f t="shared" ref="G1159:K1159" si="348">G1160+G1162+G1164</f>
        <v>0</v>
      </c>
      <c r="H1159" s="15">
        <f t="shared" si="348"/>
        <v>0</v>
      </c>
      <c r="I1159" s="15">
        <f t="shared" si="348"/>
        <v>0</v>
      </c>
      <c r="J1159" s="15">
        <f t="shared" si="348"/>
        <v>6181306.71</v>
      </c>
      <c r="K1159" s="15">
        <f t="shared" si="348"/>
        <v>0</v>
      </c>
    </row>
    <row r="1160" spans="1:11" x14ac:dyDescent="0.25">
      <c r="A1160" s="17" t="s">
        <v>47</v>
      </c>
      <c r="B1160" s="8" t="s">
        <v>715</v>
      </c>
      <c r="C1160" s="7">
        <v>600</v>
      </c>
      <c r="D1160" s="8" t="s">
        <v>48</v>
      </c>
      <c r="E1160" s="8"/>
      <c r="F1160" s="15">
        <f>F1161</f>
        <v>4453547.4400000004</v>
      </c>
      <c r="G1160" s="15">
        <f t="shared" si="347"/>
        <v>0</v>
      </c>
      <c r="H1160" s="15">
        <f t="shared" si="347"/>
        <v>0</v>
      </c>
      <c r="I1160" s="15">
        <f t="shared" si="347"/>
        <v>0</v>
      </c>
      <c r="J1160" s="15">
        <f t="shared" si="347"/>
        <v>4453547.4400000004</v>
      </c>
      <c r="K1160" s="15">
        <f t="shared" si="347"/>
        <v>0</v>
      </c>
    </row>
    <row r="1161" spans="1:11" x14ac:dyDescent="0.25">
      <c r="A1161" s="17" t="s">
        <v>49</v>
      </c>
      <c r="B1161" s="8" t="s">
        <v>715</v>
      </c>
      <c r="C1161" s="7">
        <v>600</v>
      </c>
      <c r="D1161" s="8" t="s">
        <v>48</v>
      </c>
      <c r="E1161" s="8" t="s">
        <v>50</v>
      </c>
      <c r="F1161" s="15">
        <f>'[1]8. разд '!F215</f>
        <v>4453547.4400000004</v>
      </c>
      <c r="G1161" s="15">
        <f>'[1]8. разд '!G215</f>
        <v>0</v>
      </c>
      <c r="H1161" s="15">
        <f>'[1]8. разд '!H215</f>
        <v>0</v>
      </c>
      <c r="I1161" s="15">
        <f>'[1]8. разд '!I215</f>
        <v>0</v>
      </c>
      <c r="J1161" s="15">
        <f>'[1]8. разд '!J215</f>
        <v>4453547.4400000004</v>
      </c>
      <c r="K1161" s="15">
        <f>'[1]8. разд '!K215</f>
        <v>0</v>
      </c>
    </row>
    <row r="1162" spans="1:11" x14ac:dyDescent="0.25">
      <c r="A1162" s="17" t="s">
        <v>99</v>
      </c>
      <c r="B1162" s="8" t="s">
        <v>715</v>
      </c>
      <c r="C1162" s="7">
        <v>600</v>
      </c>
      <c r="D1162" s="14" t="s">
        <v>100</v>
      </c>
      <c r="E1162" s="14"/>
      <c r="F1162" s="15">
        <f>F1163</f>
        <v>1366652.15</v>
      </c>
      <c r="G1162" s="15">
        <f t="shared" ref="G1162:K1162" si="349">G1163</f>
        <v>0</v>
      </c>
      <c r="H1162" s="15">
        <f t="shared" si="349"/>
        <v>0</v>
      </c>
      <c r="I1162" s="15">
        <f t="shared" si="349"/>
        <v>0</v>
      </c>
      <c r="J1162" s="15">
        <f t="shared" si="349"/>
        <v>1366652.15</v>
      </c>
      <c r="K1162" s="15">
        <f t="shared" si="349"/>
        <v>0</v>
      </c>
    </row>
    <row r="1163" spans="1:11" x14ac:dyDescent="0.25">
      <c r="A1163" s="17" t="s">
        <v>195</v>
      </c>
      <c r="B1163" s="8" t="s">
        <v>715</v>
      </c>
      <c r="C1163" s="7">
        <v>600</v>
      </c>
      <c r="D1163" s="14" t="s">
        <v>100</v>
      </c>
      <c r="E1163" s="14" t="s">
        <v>57</v>
      </c>
      <c r="F1163" s="15">
        <f>'[1]8. разд '!F370</f>
        <v>1366652.15</v>
      </c>
      <c r="G1163" s="15">
        <f>'[1]8. разд '!G370</f>
        <v>0</v>
      </c>
      <c r="H1163" s="15">
        <f>'[1]8. разд '!H370</f>
        <v>0</v>
      </c>
      <c r="I1163" s="15">
        <f>'[1]8. разд '!I370</f>
        <v>0</v>
      </c>
      <c r="J1163" s="15">
        <f>'[1]8. разд '!J370</f>
        <v>1366652.15</v>
      </c>
      <c r="K1163" s="15">
        <f>'[1]8. разд '!K370</f>
        <v>0</v>
      </c>
    </row>
    <row r="1164" spans="1:11" x14ac:dyDescent="0.25">
      <c r="A1164" s="17" t="s">
        <v>709</v>
      </c>
      <c r="B1164" s="8" t="s">
        <v>715</v>
      </c>
      <c r="C1164" s="7">
        <v>600</v>
      </c>
      <c r="D1164" s="14" t="s">
        <v>102</v>
      </c>
      <c r="E1164" s="14"/>
      <c r="F1164" s="15">
        <f>SUM(F1165:F1167)</f>
        <v>361107.12</v>
      </c>
      <c r="G1164" s="15">
        <f t="shared" ref="G1164:K1164" si="350">SUM(G1165:G1167)</f>
        <v>0</v>
      </c>
      <c r="H1164" s="15">
        <f t="shared" si="350"/>
        <v>0</v>
      </c>
      <c r="I1164" s="15">
        <f t="shared" si="350"/>
        <v>0</v>
      </c>
      <c r="J1164" s="15">
        <f t="shared" si="350"/>
        <v>361107.12</v>
      </c>
      <c r="K1164" s="15">
        <f t="shared" si="350"/>
        <v>0</v>
      </c>
    </row>
    <row r="1165" spans="1:11" x14ac:dyDescent="0.25">
      <c r="A1165" s="17" t="s">
        <v>710</v>
      </c>
      <c r="B1165" s="8" t="s">
        <v>715</v>
      </c>
      <c r="C1165" s="7">
        <v>600</v>
      </c>
      <c r="D1165" s="14" t="s">
        <v>102</v>
      </c>
      <c r="E1165" s="14" t="s">
        <v>48</v>
      </c>
      <c r="F1165" s="15">
        <f>'[1]8. разд '!F1080</f>
        <v>174986.12</v>
      </c>
      <c r="G1165" s="15">
        <f>'[1]8. разд '!G1080</f>
        <v>0</v>
      </c>
      <c r="H1165" s="15">
        <f>'[1]8. разд '!H1080</f>
        <v>-90000</v>
      </c>
      <c r="I1165" s="15">
        <f>'[1]8. разд '!I1080</f>
        <v>0</v>
      </c>
      <c r="J1165" s="15">
        <f>'[1]8. разд '!J1080</f>
        <v>84986.12</v>
      </c>
      <c r="K1165" s="15">
        <f>'[1]8. разд '!K1080</f>
        <v>0</v>
      </c>
    </row>
    <row r="1166" spans="1:11" x14ac:dyDescent="0.25">
      <c r="A1166" s="17" t="s">
        <v>711</v>
      </c>
      <c r="B1166" s="8" t="s">
        <v>715</v>
      </c>
      <c r="C1166" s="7">
        <v>600</v>
      </c>
      <c r="D1166" s="14" t="s">
        <v>102</v>
      </c>
      <c r="E1166" s="14" t="s">
        <v>276</v>
      </c>
      <c r="F1166" s="15">
        <f>'[1]8. разд '!F1097</f>
        <v>186121</v>
      </c>
      <c r="G1166" s="15">
        <f>'[1]8. разд '!G1097</f>
        <v>0</v>
      </c>
      <c r="H1166" s="15">
        <f>'[1]8. разд '!H1097</f>
        <v>0</v>
      </c>
      <c r="I1166" s="15">
        <f>'[1]8. разд '!I1097</f>
        <v>0</v>
      </c>
      <c r="J1166" s="15">
        <f>'[1]8. разд '!J1097</f>
        <v>186121</v>
      </c>
      <c r="K1166" s="15">
        <f>'[1]8. разд '!K1097</f>
        <v>0</v>
      </c>
    </row>
    <row r="1167" spans="1:11" ht="25.5" x14ac:dyDescent="0.25">
      <c r="A1167" s="26" t="s">
        <v>712</v>
      </c>
      <c r="B1167" s="8" t="s">
        <v>715</v>
      </c>
      <c r="C1167" s="7">
        <v>600</v>
      </c>
      <c r="D1167" s="14" t="s">
        <v>102</v>
      </c>
      <c r="E1167" s="14" t="s">
        <v>100</v>
      </c>
      <c r="F1167" s="15">
        <f>'[1]8. разд '!F1112</f>
        <v>0</v>
      </c>
      <c r="G1167" s="15">
        <f>'[1]8. разд '!G1112</f>
        <v>0</v>
      </c>
      <c r="H1167" s="15">
        <f>'[1]8. разд '!H1112</f>
        <v>90000</v>
      </c>
      <c r="I1167" s="15">
        <f>'[1]8. разд '!I1112</f>
        <v>0</v>
      </c>
      <c r="J1167" s="15">
        <f>'[1]8. разд '!J1112</f>
        <v>90000</v>
      </c>
      <c r="K1167" s="15">
        <f>'[1]8. разд '!K1112</f>
        <v>0</v>
      </c>
    </row>
    <row r="1168" spans="1:11" ht="38.25" x14ac:dyDescent="0.25">
      <c r="A1168" s="29" t="s">
        <v>347</v>
      </c>
      <c r="B1168" s="8" t="s">
        <v>716</v>
      </c>
      <c r="C1168" s="7"/>
      <c r="D1168" s="14"/>
      <c r="E1168" s="14"/>
      <c r="F1168" s="15">
        <f>F1169</f>
        <v>8072716.6699999999</v>
      </c>
      <c r="G1168" s="15">
        <f t="shared" ref="G1168:K1170" si="351">G1169</f>
        <v>0</v>
      </c>
      <c r="H1168" s="15">
        <f t="shared" si="351"/>
        <v>79178</v>
      </c>
      <c r="I1168" s="15">
        <f t="shared" si="351"/>
        <v>0</v>
      </c>
      <c r="J1168" s="15">
        <f t="shared" si="351"/>
        <v>8151894.6699999999</v>
      </c>
      <c r="K1168" s="15">
        <f t="shared" si="351"/>
        <v>0</v>
      </c>
    </row>
    <row r="1169" spans="1:11" ht="38.25" x14ac:dyDescent="0.25">
      <c r="A1169" s="17" t="s">
        <v>51</v>
      </c>
      <c r="B1169" s="8" t="s">
        <v>716</v>
      </c>
      <c r="C1169" s="7">
        <v>600</v>
      </c>
      <c r="D1169" s="14"/>
      <c r="E1169" s="14"/>
      <c r="F1169" s="15">
        <f>F1170+F1172+F1174</f>
        <v>8072716.6699999999</v>
      </c>
      <c r="G1169" s="15">
        <f t="shared" ref="G1169:K1169" si="352">G1170+G1172+G1174</f>
        <v>0</v>
      </c>
      <c r="H1169" s="15">
        <f t="shared" si="352"/>
        <v>79178</v>
      </c>
      <c r="I1169" s="15">
        <f t="shared" si="352"/>
        <v>0</v>
      </c>
      <c r="J1169" s="15">
        <f t="shared" si="352"/>
        <v>8151894.6699999999</v>
      </c>
      <c r="K1169" s="15">
        <f t="shared" si="352"/>
        <v>0</v>
      </c>
    </row>
    <row r="1170" spans="1:11" x14ac:dyDescent="0.25">
      <c r="A1170" s="17" t="s">
        <v>47</v>
      </c>
      <c r="B1170" s="8" t="s">
        <v>716</v>
      </c>
      <c r="C1170" s="7">
        <v>600</v>
      </c>
      <c r="D1170" s="8" t="s">
        <v>48</v>
      </c>
      <c r="E1170" s="8"/>
      <c r="F1170" s="15">
        <f>F1171</f>
        <v>5845917.4900000002</v>
      </c>
      <c r="G1170" s="15">
        <f t="shared" si="351"/>
        <v>0</v>
      </c>
      <c r="H1170" s="15">
        <f t="shared" si="351"/>
        <v>79178</v>
      </c>
      <c r="I1170" s="15">
        <f t="shared" si="351"/>
        <v>0</v>
      </c>
      <c r="J1170" s="15">
        <f t="shared" si="351"/>
        <v>5925095.4900000002</v>
      </c>
      <c r="K1170" s="15">
        <f t="shared" si="351"/>
        <v>0</v>
      </c>
    </row>
    <row r="1171" spans="1:11" x14ac:dyDescent="0.25">
      <c r="A1171" s="17" t="s">
        <v>49</v>
      </c>
      <c r="B1171" s="8" t="s">
        <v>716</v>
      </c>
      <c r="C1171" s="7">
        <v>600</v>
      </c>
      <c r="D1171" s="8" t="s">
        <v>48</v>
      </c>
      <c r="E1171" s="8" t="s">
        <v>50</v>
      </c>
      <c r="F1171" s="15">
        <f>'[1]8. разд '!F217</f>
        <v>5845917.4900000002</v>
      </c>
      <c r="G1171" s="15">
        <f>'[1]8. разд '!G217</f>
        <v>0</v>
      </c>
      <c r="H1171" s="15">
        <f>'[1]8. разд '!H217</f>
        <v>79178</v>
      </c>
      <c r="I1171" s="15">
        <f>'[1]8. разд '!I217</f>
        <v>0</v>
      </c>
      <c r="J1171" s="15">
        <f>'[1]8. разд '!J217</f>
        <v>5925095.4900000002</v>
      </c>
      <c r="K1171" s="15">
        <f>'[1]8. разд '!K217</f>
        <v>0</v>
      </c>
    </row>
    <row r="1172" spans="1:11" x14ac:dyDescent="0.25">
      <c r="A1172" s="17" t="s">
        <v>99</v>
      </c>
      <c r="B1172" s="8" t="s">
        <v>716</v>
      </c>
      <c r="C1172" s="7">
        <v>600</v>
      </c>
      <c r="D1172" s="14" t="s">
        <v>100</v>
      </c>
      <c r="E1172" s="14"/>
      <c r="F1172" s="15">
        <f>F1173</f>
        <v>1317785.7</v>
      </c>
      <c r="G1172" s="15">
        <f t="shared" ref="G1172:K1172" si="353">G1173</f>
        <v>0</v>
      </c>
      <c r="H1172" s="15">
        <f t="shared" si="353"/>
        <v>0</v>
      </c>
      <c r="I1172" s="15">
        <f t="shared" si="353"/>
        <v>0</v>
      </c>
      <c r="J1172" s="15">
        <f t="shared" si="353"/>
        <v>1317785.7</v>
      </c>
      <c r="K1172" s="15">
        <f t="shared" si="353"/>
        <v>0</v>
      </c>
    </row>
    <row r="1173" spans="1:11" x14ac:dyDescent="0.25">
      <c r="A1173" s="17" t="s">
        <v>195</v>
      </c>
      <c r="B1173" s="8" t="s">
        <v>716</v>
      </c>
      <c r="C1173" s="7">
        <v>600</v>
      </c>
      <c r="D1173" s="14" t="s">
        <v>100</v>
      </c>
      <c r="E1173" s="14" t="s">
        <v>57</v>
      </c>
      <c r="F1173" s="15">
        <f>'[1]8. разд '!F372</f>
        <v>1317785.7</v>
      </c>
      <c r="G1173" s="15">
        <f>'[1]8. разд '!G372</f>
        <v>0</v>
      </c>
      <c r="H1173" s="15">
        <f>'[1]8. разд '!H372</f>
        <v>0</v>
      </c>
      <c r="I1173" s="15">
        <f>'[1]8. разд '!I372</f>
        <v>0</v>
      </c>
      <c r="J1173" s="15">
        <f>'[1]8. разд '!J372</f>
        <v>1317785.7</v>
      </c>
      <c r="K1173" s="15">
        <f>'[1]8. разд '!K372</f>
        <v>0</v>
      </c>
    </row>
    <row r="1174" spans="1:11" x14ac:dyDescent="0.25">
      <c r="A1174" s="17" t="s">
        <v>709</v>
      </c>
      <c r="B1174" s="8" t="s">
        <v>716</v>
      </c>
      <c r="C1174" s="7">
        <v>600</v>
      </c>
      <c r="D1174" s="14" t="s">
        <v>102</v>
      </c>
      <c r="E1174" s="14"/>
      <c r="F1174" s="15">
        <f>SUM(F1175:F1177)</f>
        <v>909013.48</v>
      </c>
      <c r="G1174" s="15">
        <f t="shared" ref="G1174:K1174" si="354">SUM(G1175:G1177)</f>
        <v>0</v>
      </c>
      <c r="H1174" s="15">
        <f t="shared" si="354"/>
        <v>0</v>
      </c>
      <c r="I1174" s="15">
        <f t="shared" si="354"/>
        <v>0</v>
      </c>
      <c r="J1174" s="15">
        <f t="shared" si="354"/>
        <v>909013.48</v>
      </c>
      <c r="K1174" s="15">
        <f t="shared" si="354"/>
        <v>0</v>
      </c>
    </row>
    <row r="1175" spans="1:11" x14ac:dyDescent="0.25">
      <c r="A1175" s="17" t="s">
        <v>710</v>
      </c>
      <c r="B1175" s="8" t="s">
        <v>716</v>
      </c>
      <c r="C1175" s="7">
        <v>600</v>
      </c>
      <c r="D1175" s="14" t="s">
        <v>102</v>
      </c>
      <c r="E1175" s="14" t="s">
        <v>48</v>
      </c>
      <c r="F1175" s="15">
        <f>'[1]8. разд '!F1082</f>
        <v>100344.48</v>
      </c>
      <c r="G1175" s="15">
        <f>'[1]8. разд '!G1082</f>
        <v>0</v>
      </c>
      <c r="H1175" s="15">
        <f>'[1]8. разд '!H1082</f>
        <v>-60000</v>
      </c>
      <c r="I1175" s="15">
        <f>'[1]8. разд '!I1082</f>
        <v>0</v>
      </c>
      <c r="J1175" s="15">
        <f>'[1]8. разд '!J1082</f>
        <v>40344.479999999996</v>
      </c>
      <c r="K1175" s="15">
        <f>'[1]8. разд '!K1082</f>
        <v>0</v>
      </c>
    </row>
    <row r="1176" spans="1:11" x14ac:dyDescent="0.25">
      <c r="A1176" s="17" t="s">
        <v>711</v>
      </c>
      <c r="B1176" s="8" t="s">
        <v>716</v>
      </c>
      <c r="C1176" s="7">
        <v>600</v>
      </c>
      <c r="D1176" s="14" t="s">
        <v>102</v>
      </c>
      <c r="E1176" s="14" t="s">
        <v>276</v>
      </c>
      <c r="F1176" s="15">
        <f>'[1]8. разд '!F1099</f>
        <v>808669</v>
      </c>
      <c r="G1176" s="15">
        <f>'[1]8. разд '!G1099</f>
        <v>0</v>
      </c>
      <c r="H1176" s="15">
        <f>'[1]8. разд '!H1099</f>
        <v>0</v>
      </c>
      <c r="I1176" s="15">
        <f>'[1]8. разд '!I1099</f>
        <v>0</v>
      </c>
      <c r="J1176" s="15">
        <f>'[1]8. разд '!J1099</f>
        <v>808669</v>
      </c>
      <c r="K1176" s="15">
        <f>'[1]8. разд '!K1099</f>
        <v>0</v>
      </c>
    </row>
    <row r="1177" spans="1:11" ht="25.5" x14ac:dyDescent="0.25">
      <c r="A1177" s="26" t="s">
        <v>712</v>
      </c>
      <c r="B1177" s="8" t="s">
        <v>716</v>
      </c>
      <c r="C1177" s="7">
        <v>600</v>
      </c>
      <c r="D1177" s="14" t="s">
        <v>102</v>
      </c>
      <c r="E1177" s="14" t="s">
        <v>100</v>
      </c>
      <c r="F1177" s="15">
        <f>'[1]8. разд '!F1114</f>
        <v>0</v>
      </c>
      <c r="G1177" s="15">
        <f>'[1]8. разд '!G1114</f>
        <v>0</v>
      </c>
      <c r="H1177" s="15">
        <f>'[1]8. разд '!H1114</f>
        <v>60000</v>
      </c>
      <c r="I1177" s="15">
        <f>'[1]8. разд '!I1114</f>
        <v>0</v>
      </c>
      <c r="J1177" s="15">
        <f>'[1]8. разд '!J1114</f>
        <v>60000</v>
      </c>
      <c r="K1177" s="15">
        <f>'[1]8. разд '!K1114</f>
        <v>0</v>
      </c>
    </row>
    <row r="1178" spans="1:11" ht="25.5" x14ac:dyDescent="0.25">
      <c r="A1178" s="17" t="s">
        <v>534</v>
      </c>
      <c r="B1178" s="8" t="s">
        <v>717</v>
      </c>
      <c r="C1178" s="7"/>
      <c r="D1178" s="14"/>
      <c r="E1178" s="14"/>
      <c r="F1178" s="15">
        <f t="shared" ref="F1178:K1178" si="355">F1179</f>
        <v>791000</v>
      </c>
      <c r="G1178" s="15">
        <f t="shared" si="355"/>
        <v>0</v>
      </c>
      <c r="H1178" s="15">
        <f t="shared" si="355"/>
        <v>0</v>
      </c>
      <c r="I1178" s="15">
        <f t="shared" si="355"/>
        <v>0</v>
      </c>
      <c r="J1178" s="15">
        <f t="shared" si="355"/>
        <v>791000</v>
      </c>
      <c r="K1178" s="15">
        <f t="shared" si="355"/>
        <v>0</v>
      </c>
    </row>
    <row r="1179" spans="1:11" ht="38.25" x14ac:dyDescent="0.25">
      <c r="A1179" s="17" t="s">
        <v>51</v>
      </c>
      <c r="B1179" s="8" t="s">
        <v>717</v>
      </c>
      <c r="C1179" s="7">
        <v>600</v>
      </c>
      <c r="D1179" s="14"/>
      <c r="E1179" s="14"/>
      <c r="F1179" s="15">
        <f>F1182+F1180+F1184</f>
        <v>791000</v>
      </c>
      <c r="G1179" s="15">
        <f t="shared" ref="G1179:K1179" si="356">G1182+G1180+G1184</f>
        <v>0</v>
      </c>
      <c r="H1179" s="15">
        <f t="shared" si="356"/>
        <v>0</v>
      </c>
      <c r="I1179" s="15">
        <f t="shared" si="356"/>
        <v>0</v>
      </c>
      <c r="J1179" s="15">
        <f t="shared" si="356"/>
        <v>791000</v>
      </c>
      <c r="K1179" s="15">
        <f t="shared" si="356"/>
        <v>0</v>
      </c>
    </row>
    <row r="1180" spans="1:11" x14ac:dyDescent="0.25">
      <c r="A1180" s="17" t="s">
        <v>47</v>
      </c>
      <c r="B1180" s="8" t="s">
        <v>717</v>
      </c>
      <c r="C1180" s="7">
        <v>600</v>
      </c>
      <c r="D1180" s="14" t="s">
        <v>48</v>
      </c>
      <c r="E1180" s="14"/>
      <c r="F1180" s="15">
        <f t="shared" ref="F1180:K1180" si="357">F1181</f>
        <v>510000</v>
      </c>
      <c r="G1180" s="15">
        <f t="shared" si="357"/>
        <v>0</v>
      </c>
      <c r="H1180" s="15">
        <f t="shared" si="357"/>
        <v>0</v>
      </c>
      <c r="I1180" s="15">
        <f t="shared" si="357"/>
        <v>0</v>
      </c>
      <c r="J1180" s="15">
        <f t="shared" si="357"/>
        <v>510000</v>
      </c>
      <c r="K1180" s="15">
        <f t="shared" si="357"/>
        <v>0</v>
      </c>
    </row>
    <row r="1181" spans="1:11" x14ac:dyDescent="0.25">
      <c r="A1181" s="17" t="s">
        <v>49</v>
      </c>
      <c r="B1181" s="8" t="s">
        <v>717</v>
      </c>
      <c r="C1181" s="7">
        <v>600</v>
      </c>
      <c r="D1181" s="14" t="s">
        <v>48</v>
      </c>
      <c r="E1181" s="14" t="s">
        <v>50</v>
      </c>
      <c r="F1181" s="15">
        <f>'[1]8. разд '!F219</f>
        <v>510000</v>
      </c>
      <c r="G1181" s="15">
        <f>'[1]8. разд '!G219</f>
        <v>0</v>
      </c>
      <c r="H1181" s="15">
        <f>'[1]8. разд '!H219</f>
        <v>0</v>
      </c>
      <c r="I1181" s="15">
        <f>'[1]8. разд '!I219</f>
        <v>0</v>
      </c>
      <c r="J1181" s="15">
        <f>'[1]8. разд '!J219</f>
        <v>510000</v>
      </c>
      <c r="K1181" s="15">
        <f>'[1]8. разд '!K219</f>
        <v>0</v>
      </c>
    </row>
    <row r="1182" spans="1:11" x14ac:dyDescent="0.25">
      <c r="A1182" s="17" t="s">
        <v>99</v>
      </c>
      <c r="B1182" s="8" t="s">
        <v>717</v>
      </c>
      <c r="C1182" s="7">
        <v>600</v>
      </c>
      <c r="D1182" s="14" t="s">
        <v>100</v>
      </c>
      <c r="E1182" s="14"/>
      <c r="F1182" s="15">
        <f t="shared" ref="F1182:K1182" si="358">F1183</f>
        <v>71000</v>
      </c>
      <c r="G1182" s="15">
        <f t="shared" si="358"/>
        <v>0</v>
      </c>
      <c r="H1182" s="15">
        <f t="shared" si="358"/>
        <v>0</v>
      </c>
      <c r="I1182" s="15">
        <f t="shared" si="358"/>
        <v>0</v>
      </c>
      <c r="J1182" s="15">
        <f t="shared" si="358"/>
        <v>71000</v>
      </c>
      <c r="K1182" s="15">
        <f t="shared" si="358"/>
        <v>0</v>
      </c>
    </row>
    <row r="1183" spans="1:11" x14ac:dyDescent="0.25">
      <c r="A1183" s="17" t="s">
        <v>195</v>
      </c>
      <c r="B1183" s="8" t="s">
        <v>717</v>
      </c>
      <c r="C1183" s="7">
        <v>600</v>
      </c>
      <c r="D1183" s="14" t="s">
        <v>100</v>
      </c>
      <c r="E1183" s="14" t="s">
        <v>57</v>
      </c>
      <c r="F1183" s="15">
        <f>'[1]8. разд '!F374</f>
        <v>71000</v>
      </c>
      <c r="G1183" s="15">
        <f>'[1]8. разд '!G374</f>
        <v>0</v>
      </c>
      <c r="H1183" s="15">
        <f>'[1]8. разд '!H374</f>
        <v>0</v>
      </c>
      <c r="I1183" s="15">
        <f>'[1]8. разд '!I374</f>
        <v>0</v>
      </c>
      <c r="J1183" s="15">
        <f>'[1]8. разд '!J374</f>
        <v>71000</v>
      </c>
      <c r="K1183" s="15">
        <f>'[1]8. разд '!K374</f>
        <v>0</v>
      </c>
    </row>
    <row r="1184" spans="1:11" x14ac:dyDescent="0.25">
      <c r="A1184" s="17" t="s">
        <v>709</v>
      </c>
      <c r="B1184" s="8" t="s">
        <v>717</v>
      </c>
      <c r="C1184" s="7">
        <v>600</v>
      </c>
      <c r="D1184" s="14" t="s">
        <v>102</v>
      </c>
      <c r="E1184" s="14"/>
      <c r="F1184" s="15">
        <f>F1185</f>
        <v>210000</v>
      </c>
      <c r="G1184" s="15">
        <f t="shared" ref="G1184:K1184" si="359">G1185</f>
        <v>0</v>
      </c>
      <c r="H1184" s="15">
        <f t="shared" si="359"/>
        <v>0</v>
      </c>
      <c r="I1184" s="15">
        <f t="shared" si="359"/>
        <v>0</v>
      </c>
      <c r="J1184" s="15">
        <f t="shared" si="359"/>
        <v>210000</v>
      </c>
      <c r="K1184" s="15">
        <f t="shared" si="359"/>
        <v>0</v>
      </c>
    </row>
    <row r="1185" spans="1:13" x14ac:dyDescent="0.25">
      <c r="A1185" s="17" t="s">
        <v>711</v>
      </c>
      <c r="B1185" s="8" t="s">
        <v>717</v>
      </c>
      <c r="C1185" s="7">
        <v>600</v>
      </c>
      <c r="D1185" s="14" t="s">
        <v>102</v>
      </c>
      <c r="E1185" s="14" t="s">
        <v>276</v>
      </c>
      <c r="F1185" s="15">
        <f>'[1]8. разд '!F1101</f>
        <v>210000</v>
      </c>
      <c r="G1185" s="15">
        <f>'[1]8. разд '!G1101</f>
        <v>0</v>
      </c>
      <c r="H1185" s="15">
        <f>'[1]8. разд '!H1101</f>
        <v>0</v>
      </c>
      <c r="I1185" s="15">
        <f>'[1]8. разд '!I1101</f>
        <v>0</v>
      </c>
      <c r="J1185" s="15">
        <f>'[1]8. разд '!J1101</f>
        <v>210000</v>
      </c>
      <c r="K1185" s="15">
        <f>'[1]8. разд '!K1101</f>
        <v>0</v>
      </c>
    </row>
    <row r="1186" spans="1:13" ht="25.5" x14ac:dyDescent="0.25">
      <c r="A1186" s="17" t="s">
        <v>520</v>
      </c>
      <c r="B1186" s="8" t="s">
        <v>718</v>
      </c>
      <c r="C1186" s="7"/>
      <c r="D1186" s="14"/>
      <c r="E1186" s="14"/>
      <c r="F1186" s="15">
        <f t="shared" ref="F1186:K1188" si="360">F1187</f>
        <v>0</v>
      </c>
      <c r="G1186" s="15">
        <f t="shared" si="360"/>
        <v>0</v>
      </c>
      <c r="H1186" s="15">
        <f t="shared" si="360"/>
        <v>4800000</v>
      </c>
      <c r="I1186" s="15">
        <f t="shared" si="360"/>
        <v>0</v>
      </c>
      <c r="J1186" s="15">
        <f t="shared" si="360"/>
        <v>4800000</v>
      </c>
      <c r="K1186" s="15">
        <f t="shared" si="360"/>
        <v>0</v>
      </c>
    </row>
    <row r="1187" spans="1:13" ht="38.25" x14ac:dyDescent="0.25">
      <c r="A1187" s="17" t="s">
        <v>51</v>
      </c>
      <c r="B1187" s="8" t="s">
        <v>718</v>
      </c>
      <c r="C1187" s="7">
        <v>600</v>
      </c>
      <c r="D1187" s="14"/>
      <c r="E1187" s="14"/>
      <c r="F1187" s="15">
        <f t="shared" si="360"/>
        <v>0</v>
      </c>
      <c r="G1187" s="15">
        <f t="shared" si="360"/>
        <v>0</v>
      </c>
      <c r="H1187" s="15">
        <f t="shared" si="360"/>
        <v>4800000</v>
      </c>
      <c r="I1187" s="15">
        <f t="shared" si="360"/>
        <v>0</v>
      </c>
      <c r="J1187" s="15">
        <f t="shared" si="360"/>
        <v>4800000</v>
      </c>
      <c r="K1187" s="15">
        <f t="shared" si="360"/>
        <v>0</v>
      </c>
    </row>
    <row r="1188" spans="1:13" x14ac:dyDescent="0.25">
      <c r="A1188" s="17" t="s">
        <v>47</v>
      </c>
      <c r="B1188" s="8" t="s">
        <v>718</v>
      </c>
      <c r="C1188" s="7">
        <v>600</v>
      </c>
      <c r="D1188" s="14" t="s">
        <v>48</v>
      </c>
      <c r="E1188" s="14"/>
      <c r="F1188" s="15">
        <f t="shared" si="360"/>
        <v>0</v>
      </c>
      <c r="G1188" s="15">
        <f t="shared" si="360"/>
        <v>0</v>
      </c>
      <c r="H1188" s="15">
        <f t="shared" si="360"/>
        <v>4800000</v>
      </c>
      <c r="I1188" s="15">
        <f t="shared" si="360"/>
        <v>0</v>
      </c>
      <c r="J1188" s="15">
        <f t="shared" si="360"/>
        <v>4800000</v>
      </c>
      <c r="K1188" s="15">
        <f t="shared" si="360"/>
        <v>0</v>
      </c>
    </row>
    <row r="1189" spans="1:13" x14ac:dyDescent="0.25">
      <c r="A1189" s="17" t="s">
        <v>49</v>
      </c>
      <c r="B1189" s="8" t="s">
        <v>718</v>
      </c>
      <c r="C1189" s="7">
        <v>600</v>
      </c>
      <c r="D1189" s="14" t="s">
        <v>48</v>
      </c>
      <c r="E1189" s="14" t="s">
        <v>50</v>
      </c>
      <c r="F1189" s="15">
        <f>'[1]8. разд '!F221</f>
        <v>0</v>
      </c>
      <c r="G1189" s="15">
        <f>'[1]8. разд '!G221</f>
        <v>0</v>
      </c>
      <c r="H1189" s="15">
        <f>'[1]8. разд '!H221</f>
        <v>4800000</v>
      </c>
      <c r="I1189" s="15">
        <f>'[1]8. разд '!I221</f>
        <v>0</v>
      </c>
      <c r="J1189" s="15">
        <f>'[1]8. разд '!J221</f>
        <v>4800000</v>
      </c>
      <c r="K1189" s="15">
        <f>'[1]8. разд '!K221</f>
        <v>0</v>
      </c>
    </row>
    <row r="1190" spans="1:13" ht="25.5" x14ac:dyDescent="0.25">
      <c r="A1190" s="17" t="s">
        <v>719</v>
      </c>
      <c r="B1190" s="8" t="s">
        <v>720</v>
      </c>
      <c r="C1190" s="7"/>
      <c r="D1190" s="14"/>
      <c r="E1190" s="14"/>
      <c r="F1190" s="15">
        <f>F1191</f>
        <v>500000</v>
      </c>
      <c r="G1190" s="15">
        <f t="shared" ref="G1190:K1192" si="361">G1191</f>
        <v>0</v>
      </c>
      <c r="H1190" s="15">
        <f t="shared" si="361"/>
        <v>0</v>
      </c>
      <c r="I1190" s="15">
        <f t="shared" si="361"/>
        <v>0</v>
      </c>
      <c r="J1190" s="15">
        <f t="shared" si="361"/>
        <v>500000</v>
      </c>
      <c r="K1190" s="15">
        <f t="shared" si="361"/>
        <v>0</v>
      </c>
    </row>
    <row r="1191" spans="1:13" ht="38.25" x14ac:dyDescent="0.25">
      <c r="A1191" s="17" t="s">
        <v>51</v>
      </c>
      <c r="B1191" s="8" t="s">
        <v>720</v>
      </c>
      <c r="C1191" s="7">
        <v>600</v>
      </c>
      <c r="D1191" s="14"/>
      <c r="E1191" s="14"/>
      <c r="F1191" s="15">
        <f>F1192</f>
        <v>500000</v>
      </c>
      <c r="G1191" s="15">
        <f t="shared" si="361"/>
        <v>0</v>
      </c>
      <c r="H1191" s="15">
        <f t="shared" si="361"/>
        <v>0</v>
      </c>
      <c r="I1191" s="15">
        <f t="shared" si="361"/>
        <v>0</v>
      </c>
      <c r="J1191" s="15">
        <f t="shared" si="361"/>
        <v>500000</v>
      </c>
      <c r="K1191" s="15">
        <f t="shared" si="361"/>
        <v>0</v>
      </c>
    </row>
    <row r="1192" spans="1:13" x14ac:dyDescent="0.25">
      <c r="A1192" s="17" t="s">
        <v>47</v>
      </c>
      <c r="B1192" s="8" t="s">
        <v>720</v>
      </c>
      <c r="C1192" s="7">
        <v>600</v>
      </c>
      <c r="D1192" s="14" t="s">
        <v>48</v>
      </c>
      <c r="E1192" s="14"/>
      <c r="F1192" s="15">
        <f>F1193</f>
        <v>500000</v>
      </c>
      <c r="G1192" s="15">
        <f t="shared" si="361"/>
        <v>0</v>
      </c>
      <c r="H1192" s="15">
        <f t="shared" si="361"/>
        <v>0</v>
      </c>
      <c r="I1192" s="15">
        <f t="shared" si="361"/>
        <v>0</v>
      </c>
      <c r="J1192" s="15">
        <f t="shared" si="361"/>
        <v>500000</v>
      </c>
      <c r="K1192" s="15">
        <f t="shared" si="361"/>
        <v>0</v>
      </c>
    </row>
    <row r="1193" spans="1:13" x14ac:dyDescent="0.25">
      <c r="A1193" s="17" t="s">
        <v>49</v>
      </c>
      <c r="B1193" s="8" t="s">
        <v>720</v>
      </c>
      <c r="C1193" s="7">
        <v>600</v>
      </c>
      <c r="D1193" s="14" t="s">
        <v>48</v>
      </c>
      <c r="E1193" s="14" t="s">
        <v>50</v>
      </c>
      <c r="F1193" s="15">
        <f>'[1]8. разд '!F223</f>
        <v>500000</v>
      </c>
      <c r="G1193" s="15">
        <f>'[1]8. разд '!G223</f>
        <v>0</v>
      </c>
      <c r="H1193" s="15">
        <f>'[1]8. разд '!H223</f>
        <v>0</v>
      </c>
      <c r="I1193" s="15">
        <f>'[1]8. разд '!I223</f>
        <v>0</v>
      </c>
      <c r="J1193" s="15">
        <f>'[1]8. разд '!J223</f>
        <v>500000</v>
      </c>
      <c r="K1193" s="15">
        <f>'[1]8. разд '!K223</f>
        <v>0</v>
      </c>
    </row>
    <row r="1194" spans="1:13" s="16" customFormat="1" x14ac:dyDescent="0.25">
      <c r="A1194" s="51" t="s">
        <v>721</v>
      </c>
      <c r="B1194" s="51"/>
      <c r="C1194" s="51"/>
      <c r="D1194" s="51"/>
      <c r="E1194" s="51"/>
      <c r="F1194" s="15" t="e">
        <f t="shared" ref="F1194:K1194" si="362">F12+F106+F138+F256+F471+F734+F934+F983+F946+F957+F963</f>
        <v>#REF!</v>
      </c>
      <c r="G1194" s="15" t="e">
        <f t="shared" si="362"/>
        <v>#REF!</v>
      </c>
      <c r="H1194" s="15" t="e">
        <f t="shared" si="362"/>
        <v>#REF!</v>
      </c>
      <c r="I1194" s="15" t="e">
        <f t="shared" si="362"/>
        <v>#REF!</v>
      </c>
      <c r="J1194" s="15">
        <f t="shared" si="362"/>
        <v>3313251772.7199998</v>
      </c>
      <c r="K1194" s="15">
        <f t="shared" si="362"/>
        <v>1584077043.76</v>
      </c>
      <c r="L1194" s="46"/>
      <c r="M1194" s="47"/>
    </row>
    <row r="1196" spans="1:13" hidden="1" x14ac:dyDescent="0.25">
      <c r="F1196" s="49" t="e">
        <f t="shared" ref="F1196:K1196" si="363">F12+F106+F138+F256+F471+F734</f>
        <v>#REF!</v>
      </c>
      <c r="G1196" s="49" t="e">
        <f t="shared" si="363"/>
        <v>#REF!</v>
      </c>
      <c r="H1196" s="49" t="e">
        <f t="shared" si="363"/>
        <v>#REF!</v>
      </c>
      <c r="I1196" s="49" t="e">
        <f t="shared" si="363"/>
        <v>#REF!</v>
      </c>
      <c r="J1196" s="49">
        <f t="shared" si="363"/>
        <v>2989755279.8099995</v>
      </c>
      <c r="K1196" s="49">
        <f t="shared" si="363"/>
        <v>1532415251.1199999</v>
      </c>
    </row>
    <row r="1197" spans="1:13" hidden="1" x14ac:dyDescent="0.25"/>
    <row r="1198" spans="1:13" hidden="1" x14ac:dyDescent="0.25">
      <c r="F1198" s="49" t="e">
        <f t="shared" ref="F1198:K1198" si="364">F1194-F1196</f>
        <v>#REF!</v>
      </c>
      <c r="G1198" s="49" t="e">
        <f t="shared" si="364"/>
        <v>#REF!</v>
      </c>
      <c r="H1198" s="49" t="e">
        <f t="shared" si="364"/>
        <v>#REF!</v>
      </c>
      <c r="I1198" s="49" t="e">
        <f t="shared" si="364"/>
        <v>#REF!</v>
      </c>
      <c r="J1198" s="49">
        <f t="shared" si="364"/>
        <v>323496492.91000032</v>
      </c>
      <c r="K1198" s="49">
        <f t="shared" si="364"/>
        <v>51661792.640000105</v>
      </c>
    </row>
    <row r="1199" spans="1:13" hidden="1" x14ac:dyDescent="0.25">
      <c r="F1199" s="49" t="e">
        <f t="shared" ref="F1199:K1199" si="365">F983-F1198</f>
        <v>#REF!</v>
      </c>
      <c r="G1199" s="49" t="e">
        <f t="shared" si="365"/>
        <v>#REF!</v>
      </c>
      <c r="H1199" s="49" t="e">
        <f t="shared" si="365"/>
        <v>#REF!</v>
      </c>
      <c r="I1199" s="49" t="e">
        <f t="shared" si="365"/>
        <v>#REF!</v>
      </c>
      <c r="J1199" s="49">
        <f t="shared" si="365"/>
        <v>-86376015.650000334</v>
      </c>
      <c r="K1199" s="49">
        <f t="shared" si="365"/>
        <v>-32141690.000000104</v>
      </c>
    </row>
    <row r="1200" spans="1:13" hidden="1" x14ac:dyDescent="0.25"/>
    <row r="1201" spans="1:11" hidden="1" x14ac:dyDescent="0.25">
      <c r="F1201" s="49" t="e">
        <f t="shared" ref="F1201:K1201" si="366">F1194-F1199</f>
        <v>#REF!</v>
      </c>
      <c r="G1201" s="49" t="e">
        <f t="shared" si="366"/>
        <v>#REF!</v>
      </c>
      <c r="H1201" s="49" t="e">
        <f t="shared" si="366"/>
        <v>#REF!</v>
      </c>
      <c r="I1201" s="49" t="e">
        <f t="shared" si="366"/>
        <v>#REF!</v>
      </c>
      <c r="J1201" s="49">
        <f t="shared" si="366"/>
        <v>3399627788.3699999</v>
      </c>
      <c r="K1201" s="49">
        <f t="shared" si="366"/>
        <v>1616218733.76</v>
      </c>
    </row>
    <row r="1202" spans="1:11" x14ac:dyDescent="0.25">
      <c r="A1202" s="48" t="s">
        <v>722</v>
      </c>
      <c r="H1202" s="49"/>
      <c r="I1202" s="49"/>
      <c r="J1202" s="49"/>
      <c r="K1202" s="49"/>
    </row>
    <row r="1203" spans="1:11" hidden="1" x14ac:dyDescent="0.25">
      <c r="F1203" s="49" t="e">
        <f>2315703706.93-F1201</f>
        <v>#REF!</v>
      </c>
    </row>
  </sheetData>
  <sheetProtection password="D646" sheet="1" objects="1" scenarios="1"/>
  <mergeCells count="10">
    <mergeCell ref="A1194:E1194"/>
    <mergeCell ref="A1:K1"/>
    <mergeCell ref="A2:K2"/>
    <mergeCell ref="A3:K3"/>
    <mergeCell ref="A7:G7"/>
    <mergeCell ref="A8:K8"/>
    <mergeCell ref="C10:G10"/>
    <mergeCell ref="B4:K4"/>
    <mergeCell ref="B5:K5"/>
    <mergeCell ref="B6:K6"/>
  </mergeCells>
  <pageMargins left="0.70866141732283472" right="0.70866141732283472" top="0.74803149606299213" bottom="0" header="0.31496062992125984" footer="0.31496062992125984"/>
  <pageSetup paperSize="9" scale="78"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10.ЦСтатьи</vt:lpstr>
      <vt:lpstr>'10.ЦСтатьи'!Область_печати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2019-03-01T08:53:00Z</cp:lastPrinted>
  <dcterms:created xsi:type="dcterms:W3CDTF">2019-03-01T08:02:51Z</dcterms:created>
  <dcterms:modified xsi:type="dcterms:W3CDTF">2019-03-02T13:46:16Z</dcterms:modified>
</cp:coreProperties>
</file>